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81d8d9f55333fb/@Inbox/Entrega de gobierno/"/>
    </mc:Choice>
  </mc:AlternateContent>
  <xr:revisionPtr revIDLastSave="23" documentId="13_ncr:1_{E6BF4870-260E-447B-AF9C-7F475A8FB857}" xr6:coauthVersionLast="47" xr6:coauthVersionMax="47" xr10:uidLastSave="{C76501CF-2070-44A6-92F5-BFBC3F378584}"/>
  <bookViews>
    <workbookView xWindow="-108" yWindow="-108" windowWidth="23256" windowHeight="12456" activeTab="5" xr2:uid="{7D0FFF76-6826-4C06-97C9-077E8AB6021E}"/>
  </bookViews>
  <sheets>
    <sheet name="Bodega escritorio " sheetId="1" r:id="rId1"/>
    <sheet name="Bodegas aseo " sheetId="2" r:id="rId2"/>
    <sheet name="Bodega toner" sheetId="3" r:id="rId3"/>
    <sheet name="Bodega sueros  " sheetId="4" r:id="rId4"/>
    <sheet name="Bodega EPP" sheetId="5" r:id="rId5"/>
    <sheet name="Cenabast" sheetId="6" r:id="rId6"/>
  </sheets>
  <definedNames>
    <definedName name="_xlnm._FilterDatabase" localSheetId="1" hidden="1">'Bodegas aseo '!$A$1:$B$65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0" i="6" l="1"/>
  <c r="B18" i="5"/>
  <c r="B21" i="4"/>
  <c r="B15" i="3"/>
  <c r="B66" i="2"/>
  <c r="B108" i="1"/>
  <c r="C197" i="6"/>
  <c r="C103" i="6"/>
  <c r="C64" i="6"/>
  <c r="B54" i="2" l="1"/>
  <c r="B52" i="2"/>
  <c r="B51" i="2"/>
  <c r="B50" i="2"/>
  <c r="B12" i="2"/>
  <c r="B10" i="2"/>
  <c r="B9" i="2"/>
  <c r="B7" i="2"/>
  <c r="B6" i="2"/>
  <c r="B5" i="2"/>
  <c r="B4" i="2"/>
</calcChain>
</file>

<file path=xl/sharedStrings.xml><?xml version="1.0" encoding="utf-8"?>
<sst xmlns="http://schemas.openxmlformats.org/spreadsheetml/2006/main" count="513" uniqueCount="401">
  <si>
    <t xml:space="preserve">NOMBRE </t>
  </si>
  <si>
    <t>VISORES PLASTICOS (TORRE)</t>
  </si>
  <si>
    <t>TINTA EPSON COLOR NEGRO</t>
  </si>
  <si>
    <t xml:space="preserve">TINTA EPSON COLOR MAGENTA </t>
  </si>
  <si>
    <t xml:space="preserve">TINTA EPSON COLOR CIAN/ CIANO </t>
  </si>
  <si>
    <t xml:space="preserve">TINTA EPSON COLOR AMARILLO </t>
  </si>
  <si>
    <t xml:space="preserve">TIJERAS ESCOLARES </t>
  </si>
  <si>
    <t xml:space="preserve">SOBRES TAMAÑO CARTA </t>
  </si>
  <si>
    <t xml:space="preserve">SOBRES SEPARADOR ARCHIVO OFICIO </t>
  </si>
  <si>
    <t>SOBRES SEPARADOR ARCHIVO CARTA PACK</t>
  </si>
  <si>
    <t>SOBRE SACO REVISTA 30 X23</t>
  </si>
  <si>
    <t>SOBRE SACO OFCIO</t>
  </si>
  <si>
    <t xml:space="preserve">SOBRE PAPEL LUSTRE </t>
  </si>
  <si>
    <t>SOBRE CARTULINA ESPAÑOLA</t>
  </si>
  <si>
    <t>SOBRE CARTULINA CORRUGADA</t>
  </si>
  <si>
    <t xml:space="preserve">SOBRE CARTA CUADRADO CHICO </t>
  </si>
  <si>
    <t>SOBRE AMERICANO</t>
  </si>
  <si>
    <t>SOBRE 1/2 OFICIO</t>
  </si>
  <si>
    <t>SCOTCH CHICO</t>
  </si>
  <si>
    <t xml:space="preserve">SACAPUNTAS </t>
  </si>
  <si>
    <t>SACACORCHETES PINZA</t>
  </si>
  <si>
    <t>SACACORCHETES PALETA</t>
  </si>
  <si>
    <t>RESMA DE OFICIO</t>
  </si>
  <si>
    <t>RESMA DE CARTA</t>
  </si>
  <si>
    <t xml:space="preserve">REGLAS 30 CM </t>
  </si>
  <si>
    <t>PORTACLIPS</t>
  </si>
  <si>
    <t>PORTA LAPICES</t>
  </si>
  <si>
    <t>PLUMÓN PERMANENTE PUNTA FINA</t>
  </si>
  <si>
    <t>PLUMON MARCADOR PIZARRA VERDE</t>
  </si>
  <si>
    <t xml:space="preserve">PLUMON MARCADOR PIZARRA ROJO </t>
  </si>
  <si>
    <t>PLUMON MARCADOR PIZARRA NEGRO</t>
  </si>
  <si>
    <t>PLUMON MARCADOR PIZARRA AZUL</t>
  </si>
  <si>
    <t>PLUMON MARCADOR PERMANENTE VERDE</t>
  </si>
  <si>
    <t>PLUMON MARCADOR PERMANENTE NEGRO</t>
  </si>
  <si>
    <t>PLUMON MARCADOR PERMANENTE AZUL</t>
  </si>
  <si>
    <t xml:space="preserve">PIZARRA MELAMINA </t>
  </si>
  <si>
    <t xml:space="preserve">PIZARRA CORCHO </t>
  </si>
  <si>
    <t>PILAS CR2032 (VARTA)</t>
  </si>
  <si>
    <t>PILAS AAA</t>
  </si>
  <si>
    <t>PILAS AA</t>
  </si>
  <si>
    <t>PERFORADORA MEDIANA  50 HOJAS</t>
  </si>
  <si>
    <t>PERFORADORA MEDIANA  40 HOJAS</t>
  </si>
  <si>
    <t>PERFORADORA CHICA 30 HOJAS</t>
  </si>
  <si>
    <t>PEGAMENTO BARRA</t>
  </si>
  <si>
    <t>PAPEL KRAFT</t>
  </si>
  <si>
    <t>PAPEL FOTOCOPIA CARTA 500 HJS</t>
  </si>
  <si>
    <t xml:space="preserve">PAPEL FILM ROLLO </t>
  </si>
  <si>
    <t>PALANCA DE CIERRE</t>
  </si>
  <si>
    <t>OPALINA OFICIO</t>
  </si>
  <si>
    <t>OPALINA CARTA</t>
  </si>
  <si>
    <t>NOTA ADHESIVA 40X50</t>
  </si>
  <si>
    <t xml:space="preserve">MICA TRANSPARENTE ANILLADO OFICIO </t>
  </si>
  <si>
    <t>MICA TRANSPARENTE ANILLADO CARTA</t>
  </si>
  <si>
    <t xml:space="preserve">LIBRO DE CORRESPONDENCIA </t>
  </si>
  <si>
    <t xml:space="preserve">LIBRO DE ASISTENCIA </t>
  </si>
  <si>
    <t>LAPIZ ROJO PASTA</t>
  </si>
  <si>
    <t>LAPIZ PASTA AZUL</t>
  </si>
  <si>
    <t>LAPIZ NEGRO GEL</t>
  </si>
  <si>
    <t xml:space="preserve">LAPIZ NEGRO </t>
  </si>
  <si>
    <t>LAPIZ GRAFITO</t>
  </si>
  <si>
    <t>LAPIZ  VERDE</t>
  </si>
  <si>
    <t>LAMINAS PARA TERMOLAMINAR TAMAÑO OFICIO</t>
  </si>
  <si>
    <t>LAMINAS PARA TERMOLAMINAR TAMAÑO CARTA</t>
  </si>
  <si>
    <t xml:space="preserve">LAMINA PARA TERMOLAMINAR T. CARNET </t>
  </si>
  <si>
    <t>GOMA EVA SOBRE</t>
  </si>
  <si>
    <t>GOMA DE BORRAR</t>
  </si>
  <si>
    <t>FUNDAS TRANSPARENTE TAMAÑO OFICIO</t>
  </si>
  <si>
    <t>FUNDAS TRANSPARENTE TAMAÑO CARTA</t>
  </si>
  <si>
    <t xml:space="preserve">ETIQUETA AUTOADHESIVAS BLANCA </t>
  </si>
  <si>
    <t>DISPENSADOR DE CINTA ADHESIVA 5X11CM</t>
  </si>
  <si>
    <t>DESTACADOR VERDE</t>
  </si>
  <si>
    <t>DESTACADOR ROSADO</t>
  </si>
  <si>
    <t>DESTACADOR NARANJO</t>
  </si>
  <si>
    <t>DESTACADOR COLOR AMARILLO</t>
  </si>
  <si>
    <t>DESTACADOR AZUL</t>
  </si>
  <si>
    <t>DEDAL</t>
  </si>
  <si>
    <t>CUADERNOS</t>
  </si>
  <si>
    <t>CORRECTOR CINTA</t>
  </si>
  <si>
    <t xml:space="preserve">CORCHETERA </t>
  </si>
  <si>
    <t>CINTA DE PAPEL ENGOMADO DELGADO</t>
  </si>
  <si>
    <t>CINTA DE PAPEL ENGOMADO ANCHO</t>
  </si>
  <si>
    <t>CINTA DE EMBALAJE TRANSPARENTE</t>
  </si>
  <si>
    <t>CINTA DE EMBALAJE CAFÉ</t>
  </si>
  <si>
    <t xml:space="preserve">CARTULINA PLIEGO COLORES </t>
  </si>
  <si>
    <t>CARTONERO GRANDE</t>
  </si>
  <si>
    <t>CARPETAS CON FUNDAS T. OFICIO</t>
  </si>
  <si>
    <t xml:space="preserve">CARPETA CON FUNDA T. A4 </t>
  </si>
  <si>
    <t>CARPETA CON ACOCLIP CELESTE</t>
  </si>
  <si>
    <t>CALCULADORA BOLSILLO</t>
  </si>
  <si>
    <t>CAJA CORCHETES 26/6 GRANDE 5000UN.</t>
  </si>
  <si>
    <t>CAJA CORCHETE CHICA 26/6 1000 UN.</t>
  </si>
  <si>
    <t>CAJA CLIP METALICO 78 MM</t>
  </si>
  <si>
    <t>CAJA CLIP METALICO 28 MM</t>
  </si>
  <si>
    <t xml:space="preserve">CAJA CLIP DE COLORES 50 MM </t>
  </si>
  <si>
    <t xml:space="preserve">CAJA CLIP DE COLORES 33 MM </t>
  </si>
  <si>
    <t>CAJA APRETADOR 41 MM</t>
  </si>
  <si>
    <t>CAJA ALFILERES 33MM</t>
  </si>
  <si>
    <t xml:space="preserve">BOTON DE PANICO </t>
  </si>
  <si>
    <t>BORRADOR PIZARRA</t>
  </si>
  <si>
    <t>BLOCK OFICIO CUADRICULADO</t>
  </si>
  <si>
    <t>BITACORA LIBRO</t>
  </si>
  <si>
    <t>BATERIAS 9V</t>
  </si>
  <si>
    <t>BARRA DE SILICONA</t>
  </si>
  <si>
    <t>BANDERITAS  12X44</t>
  </si>
  <si>
    <t xml:space="preserve">ARCHIVADOR LOMO ANCHO </t>
  </si>
  <si>
    <t xml:space="preserve">ANOTADOR CON APRETADOR </t>
  </si>
  <si>
    <t xml:space="preserve"> CAJA ACOCLIPS METALICOS</t>
  </si>
  <si>
    <t xml:space="preserve">BALDE ESCURRIDOR AMARILLO </t>
  </si>
  <si>
    <t xml:space="preserve">BALDE ESPRIMIDOR </t>
  </si>
  <si>
    <t>BOLSA BASURA 50 X 70 PQTE</t>
  </si>
  <si>
    <t>BOLSA BASURA GRANDE 80 X 110 PQ</t>
  </si>
  <si>
    <t>BOLSA DE BASURA 70 X 90 PQTE</t>
  </si>
  <si>
    <t>BOLSA DE BASURA 90 X 120</t>
  </si>
  <si>
    <t xml:space="preserve">BOLSAS AMARILLAS DE RESIDUOS </t>
  </si>
  <si>
    <t>BOLSAS AMARILLAS DE RESIDUOS 80X100</t>
  </si>
  <si>
    <t xml:space="preserve">BOLSAS ROJAS </t>
  </si>
  <si>
    <t>BOLSAS ROJAS 70X90</t>
  </si>
  <si>
    <t>CEPILLO PARA WC</t>
  </si>
  <si>
    <t>CLORO CONCENTRADO 2 LTS</t>
  </si>
  <si>
    <t>DESODORANTE AMBIENTAL SPRAY 360CC</t>
  </si>
  <si>
    <t>DESINFECTANTE ES SPRAY (LISOFORM)</t>
  </si>
  <si>
    <t>DETERGENTE LIQUIDO INDUSTRIAL 20LT</t>
  </si>
  <si>
    <t>ESCOBILLA PARA ROPA</t>
  </si>
  <si>
    <t>ESCOBILLONES</t>
  </si>
  <si>
    <t>GUANTE DE LIMPIEZA TALLA L</t>
  </si>
  <si>
    <t>GUANTE DE LIMPIEZA TALLA M</t>
  </si>
  <si>
    <t>INSECTICIDA</t>
  </si>
  <si>
    <t>JABON GLICERINA 1000 ML</t>
  </si>
  <si>
    <t>JABON GLICERINA 5LTS</t>
  </si>
  <si>
    <t>JABON LIQUIDO TRICLOSAN 1 LTS.</t>
  </si>
  <si>
    <t>JABON TRICLOSAN 1 LTS</t>
  </si>
  <si>
    <t xml:space="preserve">LAVA LOZA  5 LT </t>
  </si>
  <si>
    <t>LAVALOZA LIQUIDO 750ML</t>
  </si>
  <si>
    <t>LAVALOZAS 1 LITRO</t>
  </si>
  <si>
    <t>LIMPIA VIDRIO 750</t>
  </si>
  <si>
    <t>LIMPIADOR CREMA</t>
  </si>
  <si>
    <t>LIMPIADOR VIDRIOS C/MANGO</t>
  </si>
  <si>
    <t>LIQUIDO LIMPIAVIDRIO CON GATILLO</t>
  </si>
  <si>
    <t xml:space="preserve">LUSTRA MUEBLES </t>
  </si>
  <si>
    <t>MOPA COMPLETA TIPO AVION 90 C</t>
  </si>
  <si>
    <t xml:space="preserve">MOPA COMPLETA TIPO AVION </t>
  </si>
  <si>
    <t xml:space="preserve">MOPA REDONDA COMPLETA </t>
  </si>
  <si>
    <t>PALA BASURA PLASTICA CON MANGO</t>
  </si>
  <si>
    <t>PALO DE ESCOBA</t>
  </si>
  <si>
    <t xml:space="preserve">PAÑOS AMARILLOS MULTIUSO </t>
  </si>
  <si>
    <t>PAÑOS DE SACUDIR NARANJO</t>
  </si>
  <si>
    <t>PAPEL HIGIENICO DISPENSADOR</t>
  </si>
  <si>
    <t>PLUMERO ELECTRO ESTATICO</t>
  </si>
  <si>
    <t>REPUESTO MOPA</t>
  </si>
  <si>
    <t xml:space="preserve">REPUESTO MOPA AVION </t>
  </si>
  <si>
    <t>SEÑALETICA PISO HUMEDO</t>
  </si>
  <si>
    <t>TOALLA DE PAPEL</t>
  </si>
  <si>
    <t>TRAPERO PARA PISO CON OJAL, ALGODON COLOR</t>
  </si>
  <si>
    <t>VIRUTILLA PARA LOZA</t>
  </si>
  <si>
    <t>VIRUTILLA PARA OLLA</t>
  </si>
  <si>
    <t xml:space="preserve">CANTIDAD </t>
  </si>
  <si>
    <t>NOMBRE</t>
  </si>
  <si>
    <t>Q</t>
  </si>
  <si>
    <t>TONER 85A</t>
  </si>
  <si>
    <t>TONER 720</t>
  </si>
  <si>
    <t>TONER 2340</t>
  </si>
  <si>
    <t>TÓNER 105A</t>
  </si>
  <si>
    <t>TONER 83A</t>
  </si>
  <si>
    <t>TONER 30A</t>
  </si>
  <si>
    <t>TONER 26A</t>
  </si>
  <si>
    <t>TONER 05A</t>
  </si>
  <si>
    <t>TONER 80A</t>
  </si>
  <si>
    <t>TONER 78A</t>
  </si>
  <si>
    <t>TONER 17A</t>
  </si>
  <si>
    <t>TONER 36A</t>
  </si>
  <si>
    <t>SODIO CLORURO 0,9% 250 ML</t>
  </si>
  <si>
    <t>SODIO CLORURO 0,9% 500 ML</t>
  </si>
  <si>
    <t>SODIO CLORURO 0,9% 1000 ML</t>
  </si>
  <si>
    <t>SODIO CLORURO 0,9% 100 ML</t>
  </si>
  <si>
    <t>SODIO BICARBONATO 2/3 M 250 ML</t>
  </si>
  <si>
    <t>GLUCOSA 10% 500 ML</t>
  </si>
  <si>
    <t xml:space="preserve">GLUCOSA 10% 1 LT </t>
  </si>
  <si>
    <t>D-MANITOL 15% 500 ML</t>
  </si>
  <si>
    <t>GLUCOSALINO ISOTONICO 2.5% 500ML</t>
  </si>
  <si>
    <t>GLUCOSALINO DEXTROSA 2.5% 1000ML</t>
  </si>
  <si>
    <t>RINGER LACTATO 500 ML</t>
  </si>
  <si>
    <t>AGUA PARA INYECTABLES 500 ML</t>
  </si>
  <si>
    <t>GLUCOSA 5% 250 ML</t>
  </si>
  <si>
    <t>GLUCOSA 5% 1000 ML</t>
  </si>
  <si>
    <t>GLUCOSA 5% 500ML</t>
  </si>
  <si>
    <t>GLICINA  1,5%  3 LT</t>
  </si>
  <si>
    <t xml:space="preserve">GLUCOSA 2,5 / CLORURO 0,45% 50ML </t>
  </si>
  <si>
    <t>GLUCOSA 30% 500ML</t>
  </si>
  <si>
    <t xml:space="preserve">dextrosa 5% 100ml </t>
  </si>
  <si>
    <t>Etiquetas de fila</t>
  </si>
  <si>
    <t>Suma de STOCK ACTUAL</t>
  </si>
  <si>
    <t>ALCOHOL 70%  250CC</t>
  </si>
  <si>
    <t>ALCOHOL 70% 1000cc</t>
  </si>
  <si>
    <t>ALCOHOL GEL 340CC</t>
  </si>
  <si>
    <t>CUBRE CALZADO</t>
  </si>
  <si>
    <t>ESCUDO FACIAL</t>
  </si>
  <si>
    <t>GUANTES DE LATEX TALLA L</t>
  </si>
  <si>
    <t>GUANTES DE LATEX TALLA M</t>
  </si>
  <si>
    <t>GUANTES DE LATEX TALLA S</t>
  </si>
  <si>
    <t>GUANTES DE NITRILO TALLA L</t>
  </si>
  <si>
    <t>GUANTES DE NITRILO TALLA M</t>
  </si>
  <si>
    <t>GUANTES DE NITRILO TALLA S</t>
  </si>
  <si>
    <t>GUANTES DE VINILO TALLA S</t>
  </si>
  <si>
    <t>MASCARILLAS</t>
  </si>
  <si>
    <t>MASCARILLAS N95</t>
  </si>
  <si>
    <t>PECHERAS</t>
  </si>
  <si>
    <t xml:space="preserve">SABANILLA </t>
  </si>
  <si>
    <t>INTERMEDIACIÓN CENABAST - FARMACOS HCPW</t>
  </si>
  <si>
    <t>NOMBRE GENERICO</t>
  </si>
  <si>
    <t>A.A SALICILIC 100 MG CM</t>
  </si>
  <si>
    <t>ACENOCUMAROL 4 MG CM/CM REC RANURADO</t>
  </si>
  <si>
    <t>ACENOCUMAROL 4MG CM</t>
  </si>
  <si>
    <t xml:space="preserve">ACICLOVIR 400 MG CM </t>
  </si>
  <si>
    <t>ACICLOVIR 400 MG COMPRIMIDO</t>
  </si>
  <si>
    <t>ACICLOVIR 400MG</t>
  </si>
  <si>
    <t>ACIDO FOLICO 0,4 MG CM</t>
  </si>
  <si>
    <t xml:space="preserve">ACIDO FOLICO 5 MG </t>
  </si>
  <si>
    <t xml:space="preserve">ACIDO FOLICO 5 MG CM </t>
  </si>
  <si>
    <t>ACIDO VALPROICO 0,5 MG</t>
  </si>
  <si>
    <t>ACIDO VALPROICO 200 MG CP/CM REC ENT</t>
  </si>
  <si>
    <t>ACIDO VALPROICO 200MG</t>
  </si>
  <si>
    <t>ACIDO VALPROICO COM REC 200 MG X 120</t>
  </si>
  <si>
    <t>ACIDO VALPROICO COM REC 2000 MG X 120 MC</t>
  </si>
  <si>
    <t>ALOPURINOL 100 MG CM/CM REC</t>
  </si>
  <si>
    <t>ALOPURINOL 100MG</t>
  </si>
  <si>
    <t>ALOPURINOL 100MG 20COMP.</t>
  </si>
  <si>
    <t>ALTELPLASA 50MG</t>
  </si>
  <si>
    <t>AMIODARONA 200MG</t>
  </si>
  <si>
    <t>AMOXICILINA 500 MG/ 5 ML P/ SUSP FRA 60 ML</t>
  </si>
  <si>
    <t>AMOXICILINA 500MG</t>
  </si>
  <si>
    <t>AMOXICILINA 500MG/5 ML P/SUSP FRA 60ML</t>
  </si>
  <si>
    <t xml:space="preserve">AMOXICILINA/AC CLAVULANICO 400/57 </t>
  </si>
  <si>
    <t>AMOXICILINA/ACIDO CLAVULANICO 400/57/ 5ML 60ML</t>
  </si>
  <si>
    <t>AZITROMICINA 500 MG CP/ CM/CM REC</t>
  </si>
  <si>
    <t>AZITROMICINA 500 MG CP/CM/CM REC.</t>
  </si>
  <si>
    <t>BROMHEXINA CLORHIDRATO  JARABE 4MG/5ML   100ML</t>
  </si>
  <si>
    <t xml:space="preserve">BUPROPION 150 MG </t>
  </si>
  <si>
    <t>BUPROPION 150MG</t>
  </si>
  <si>
    <t xml:space="preserve">CALCIO 50 MG </t>
  </si>
  <si>
    <t xml:space="preserve">CALCIO 500MG </t>
  </si>
  <si>
    <t>CALCIO CARBONATO/ VITAMINA D3 
500 MG U.I. CAPSULA</t>
  </si>
  <si>
    <t>CEFADROXILO 500MG</t>
  </si>
  <si>
    <t>CEFAZOLINA 1 G POLVO PARA SOLUCION INYECTABLE</t>
  </si>
  <si>
    <t>CEFAZOLINA 1 G POLVO/LIOF SOL INYECT. FAM</t>
  </si>
  <si>
    <t>CEFAZOLINA 1G POLVO/LIOF SOL INYECT.FAM</t>
  </si>
  <si>
    <t xml:space="preserve">CETIRIZINA 5 MG/ 5 ML JBE 60 ML </t>
  </si>
  <si>
    <t>CETIRIZINA 5MG / 5ML</t>
  </si>
  <si>
    <t>CIANOCOBALAMINA 0,1 MG/ 1 ML</t>
  </si>
  <si>
    <t>CIANOCOBALAMINA 0,1MG/1ML SOL.INY.AM/FAM</t>
  </si>
  <si>
    <t xml:space="preserve">CILOSTAZOL 100 MG </t>
  </si>
  <si>
    <t xml:space="preserve">CIPROFLOXACINO 500 MG </t>
  </si>
  <si>
    <t xml:space="preserve">COMPRIMIDO CLARITROMICINA 500 MG </t>
  </si>
  <si>
    <t xml:space="preserve">CLARITROMICINA 500MG </t>
  </si>
  <si>
    <t>CLARITROMICINA 500MG</t>
  </si>
  <si>
    <t>CLORAMFENICOL 0,5% SOL.OFT.FRA 5 A 10 ML</t>
  </si>
  <si>
    <t>CLORANFENICOL 0,5 10ML</t>
  </si>
  <si>
    <t>CLORANFENICOL 1% 5G UNGÜENTO OFTALMICO</t>
  </si>
  <si>
    <t xml:space="preserve">CLORANFENICOL 1% 5G UNGUENTO OFTALMICO </t>
  </si>
  <si>
    <t xml:space="preserve">CLORURO DE CALCIO 10% 10 ML </t>
  </si>
  <si>
    <t>CLOTRIMAZOL 1% 20G</t>
  </si>
  <si>
    <t xml:space="preserve">CLOTRIMAZOL 1% CREMA, TUBO O POMO 15-20 G </t>
  </si>
  <si>
    <t>CLOTRIMAZOL 1% CREMA,TUBO O POMO 15-20 G</t>
  </si>
  <si>
    <t>CLOXACILINA 1G</t>
  </si>
  <si>
    <t>COLECALCIFEROL (VIT. D) 50.000 UI</t>
  </si>
  <si>
    <t>COLECALCIFEROL (VIT. D) 800UI</t>
  </si>
  <si>
    <t xml:space="preserve">COMPRIMIDO AMOXICILINA </t>
  </si>
  <si>
    <t xml:space="preserve">COMPRIMIDO LEVOTIROXINA 100 MG CG </t>
  </si>
  <si>
    <t xml:space="preserve">COMPRIMIDO LOPERAMIDA 2 MG </t>
  </si>
  <si>
    <t>DESLORA 2,5MG/5ML JBE/SOL FRA100 A 120ML</t>
  </si>
  <si>
    <t xml:space="preserve">DESLORATADINA 5 MG CM </t>
  </si>
  <si>
    <t>DESLORATADINA 5MG</t>
  </si>
  <si>
    <t>DICLOFENACO SODICO 50MG CM REC.ENTERICO</t>
  </si>
  <si>
    <t>DICLOFENACO SODICO GOTAS 1,5% 20 ML</t>
  </si>
  <si>
    <t>DIFENIDOL 25 MG CM</t>
  </si>
  <si>
    <t>DIFENIDOL 25MG</t>
  </si>
  <si>
    <t>DOMPERIDONA 10 MG CM/CM REC/CP</t>
  </si>
  <si>
    <t xml:space="preserve">DOMPERIDONA 10 MG/ ML SUSP FRA 20 A 30 ML </t>
  </si>
  <si>
    <t xml:space="preserve">DOMPERIDONA 10MG </t>
  </si>
  <si>
    <t>DOMPERIDONA 10MG/ML</t>
  </si>
  <si>
    <t xml:space="preserve">ENALAPRIL 10 MG COM </t>
  </si>
  <si>
    <t>ENALAPRIL 10MG</t>
  </si>
  <si>
    <t>ENANTATO DE NORETISTERONA (MESIGYNA)</t>
  </si>
  <si>
    <t>ENEMA ADULTO</t>
  </si>
  <si>
    <t xml:space="preserve">ENOXAPARINA 40 MG/ 0,4 ML SOL. INY. JRP </t>
  </si>
  <si>
    <t>FENETEROL/ IPRATROPIO BH 50/20 MCG D INH 200 D</t>
  </si>
  <si>
    <t>FENOTEROL / IPATROPIO 0,5/0,25MG</t>
  </si>
  <si>
    <t>FENOTEROL / IPATROPIO 50/20</t>
  </si>
  <si>
    <t>FENOTEROL / IPATROPIO BR  50/20</t>
  </si>
  <si>
    <t xml:space="preserve">FLUTICASONA/ SALMTEROL 25/250 MCG </t>
  </si>
  <si>
    <t xml:space="preserve">GLUCOSA 30% SOL. INY. AM/ FAM 20 ML </t>
  </si>
  <si>
    <t>GLUCOSA HIPERTONICA 30%</t>
  </si>
  <si>
    <t xml:space="preserve">HIDROCLOROTIAZIDA 50 MG </t>
  </si>
  <si>
    <t>HIDROCRTISONA CREMA 1%</t>
  </si>
  <si>
    <t>HIDROGEL 15 G TUBO</t>
  </si>
  <si>
    <t>IBUPROFENO 200 MG/5 ML FRA 100 A 120ML</t>
  </si>
  <si>
    <t>IBUPROFENO 200MG/5ML</t>
  </si>
  <si>
    <t>IBUPROFENO 400 MG CM/CM REC./GG/CP</t>
  </si>
  <si>
    <t xml:space="preserve">KIT CALCETIN TOBILLO 30 A 32 CM 40 MMHG </t>
  </si>
  <si>
    <t>LACTUL65-66,7G/100ML SOL.OR FRA100-200ML</t>
  </si>
  <si>
    <t>LAMOTRIGINA 100MG</t>
  </si>
  <si>
    <t>LAMOTRIGINA 50MG</t>
  </si>
  <si>
    <t xml:space="preserve">LAMOTRIGINA 50MG </t>
  </si>
  <si>
    <t xml:space="preserve">LEVOFLOXACINO 500 MG </t>
  </si>
  <si>
    <t xml:space="preserve">LEVOFLOXACINO 500 MG COM. REC. </t>
  </si>
  <si>
    <t xml:space="preserve">LEVONORGESTREL 0,03MG </t>
  </si>
  <si>
    <t>LEVONORGESTREL 0,15/ ETINILESTRADIOL 0,03</t>
  </si>
  <si>
    <t>LEVONORGESTREL 20 MCG/ 24 HORAS DIU</t>
  </si>
  <si>
    <t>LEVONORGESTREL 52MG</t>
  </si>
  <si>
    <t>LEVONORGESTREL INTRAU 20 MCG/ HRS</t>
  </si>
  <si>
    <t>LEVOTIROXINA 100MCG</t>
  </si>
  <si>
    <t xml:space="preserve">LEVOTIROXINA 50 MCG X 5 10 COMP </t>
  </si>
  <si>
    <t>LEVOTIROXINA 50MCG</t>
  </si>
  <si>
    <t>LOPERAMIDA 2MG</t>
  </si>
  <si>
    <t>LORATADINA 10 MG</t>
  </si>
  <si>
    <t>LORATADINA 10 MG CM/CM REC</t>
  </si>
  <si>
    <t>LORATADINA 10MG</t>
  </si>
  <si>
    <t xml:space="preserve">LUBRICANTE </t>
  </si>
  <si>
    <t>MACROGOL 17G</t>
  </si>
  <si>
    <t xml:space="preserve">MEDROXIPROGESTERONA 104 MG/0,65 ML </t>
  </si>
  <si>
    <t>MEDROXIPROGESTERONA 104MG/0,65ML JRP/DIS</t>
  </si>
  <si>
    <t>METAMIZOL 1G / 2ML AM SOL. INY. IV/IM</t>
  </si>
  <si>
    <t xml:space="preserve">METFORMINA 850 MG </t>
  </si>
  <si>
    <t>METOCLOPRAMIDA 10 MG CM/CM REC/CP</t>
  </si>
  <si>
    <t xml:space="preserve">METOCLOPRAMIDA 10 MG/ 2 MLK SOL. INY. AM </t>
  </si>
  <si>
    <t>METOCLOPRAMIDA 10 MG/2 ML SOL. INY. AM</t>
  </si>
  <si>
    <t>METRONIDAZOL 0,75% UNG</t>
  </si>
  <si>
    <t>METRONIDAZOL 16/2ML</t>
  </si>
  <si>
    <t xml:space="preserve">METRONIDAZOL 500 MG </t>
  </si>
  <si>
    <t>METRONIDAZOL 500 MG COMPRIMIDO</t>
  </si>
  <si>
    <t xml:space="preserve">MISOPROSTOL 200 MCG CM </t>
  </si>
  <si>
    <t>MISOPROSTOL 200 MCG CM/CM REC</t>
  </si>
  <si>
    <t xml:space="preserve">MOMETASONA FUROATO 50 MCG/SPRAY NASAL </t>
  </si>
  <si>
    <t>MONTELUKAST 10 MG</t>
  </si>
  <si>
    <t>MONTELUKAST 10MG</t>
  </si>
  <si>
    <t>MONTELUKAST 4MG</t>
  </si>
  <si>
    <t xml:space="preserve">MONTELUKAST 4MG </t>
  </si>
  <si>
    <t>MULTIVIT. CON VIT. A-C-D FRA 30 ML GOTAS</t>
  </si>
  <si>
    <t xml:space="preserve">MULTIVITAMINICO A - C- D- </t>
  </si>
  <si>
    <t>N-ACELTIL-CISTEINA (MUCOLITICO) SOL NEB 100 MG /ML 60 ML</t>
  </si>
  <si>
    <t>NAPROXENO 550 MG CM/CM RECUBIERTO</t>
  </si>
  <si>
    <t xml:space="preserve">NIFEDIPINO 20MG CM </t>
  </si>
  <si>
    <t>NITROFURANTOINA MACROC. 100MG CP/CM REC</t>
  </si>
  <si>
    <t>NITROGLICERINA 50MG/10ML SOL. INY AM/FAM</t>
  </si>
  <si>
    <t>NORESTISTERONA ENANTATO/ ESTRADIOL VALERATO 50/5 X 10 JERINGAS PRELLENADAS</t>
  </si>
  <si>
    <t>OMEPRAZOL 20MG</t>
  </si>
  <si>
    <t>OMEPRAZOL 20MG CM O CP C/MICR.C/REC/ENT</t>
  </si>
  <si>
    <t>ONDANSETRON 2MG/ML SOL. INY. AM O FAM2ML</t>
  </si>
  <si>
    <t xml:space="preserve">PARACETAMOL 10 MG/ML INY FAM/ AM/ BOL 100 ML </t>
  </si>
  <si>
    <t>PARACETAMOL 100 MG/ML GOTAS FRA 15A25 ML</t>
  </si>
  <si>
    <t xml:space="preserve">PARACETAMOL 100ML JARABE </t>
  </si>
  <si>
    <t>PARACETAMOL 10MG/ML INY FAM/AM/BOL 100ML</t>
  </si>
  <si>
    <t xml:space="preserve">PARACETAMOL 120 MG/ 5 ML JBE FRA 60 A 150 ML </t>
  </si>
  <si>
    <t>PARACETAMOL 120 MG/5ML JBE FRA 60A150 ML</t>
  </si>
  <si>
    <t>PARACETAMOL 500 MG CM/CM REC</t>
  </si>
  <si>
    <t>PARACETAMOL GOTAS 100MG/ML 1 FRASCO 15ML</t>
  </si>
  <si>
    <t xml:space="preserve">PARACETAMOL INFANTIL 120mg/5ML </t>
  </si>
  <si>
    <t xml:space="preserve">PARGEVARINA 5 MG + METAMIZOL 2G </t>
  </si>
  <si>
    <t>PARGEVERINA  5 MG/ML 15 ML GOTAS ORALES</t>
  </si>
  <si>
    <t>PARGEVERINA 15ML</t>
  </si>
  <si>
    <t xml:space="preserve">PARGEVERINA CLORHIDRATO 15ML </t>
  </si>
  <si>
    <t xml:space="preserve">PENICILINA G-BENZATINA 1.200.000 UI FM </t>
  </si>
  <si>
    <t xml:space="preserve">POLIVITAMINICO  100ML </t>
  </si>
  <si>
    <t xml:space="preserve">POVIDONA YODADA 10 A 11% </t>
  </si>
  <si>
    <t>PREDNISONA 20MG/5ML SUSP. FRA 60 ML</t>
  </si>
  <si>
    <t>PREGABALINA 75 MG</t>
  </si>
  <si>
    <t>PREGABALINA 75MG</t>
  </si>
  <si>
    <t>PROPANOLOL 40MG</t>
  </si>
  <si>
    <t xml:space="preserve">PROPRANOLOL 40MG </t>
  </si>
  <si>
    <t>QUETIAPINA 25 MG CM REC.</t>
  </si>
  <si>
    <t>QUETIAPINA 25MG</t>
  </si>
  <si>
    <t xml:space="preserve">SALBUTAMOL 100 MVG INH </t>
  </si>
  <si>
    <t>SALBUTAMOL SF 100 MCG AERO. INH. X 200 DOSIS</t>
  </si>
  <si>
    <t>SALES REHIDRAT ORAL 60 A 75 MEQ</t>
  </si>
  <si>
    <t>SALES REHIDRATACION ORAL 90 MEQ/L SO</t>
  </si>
  <si>
    <t>SODIO BICARBONATO 8,4% AM 10 ML</t>
  </si>
  <si>
    <t>SULFATO DE MAGNESIO 25%</t>
  </si>
  <si>
    <t>SULFATO FERROSO 125 MG/ML ORAL FRA 30 ML</t>
  </si>
  <si>
    <t xml:space="preserve">SULFATO FERROSO 200MG </t>
  </si>
  <si>
    <t>SULFATO FERROSO 30 ML GOTAS ORALES</t>
  </si>
  <si>
    <t>SULFATO MAGNESIO 25% 5ML</t>
  </si>
  <si>
    <t>TERBINAFINA 250MG</t>
  </si>
  <si>
    <t>TIAMINA 30 MG /1 ML SOL. INY. AM</t>
  </si>
  <si>
    <t>TIAMINA 30 MG/1 ML SOL. INY. AM</t>
  </si>
  <si>
    <t>TRAMADOL 100MG/ML SOL.ORAL FRASCO 10 ML</t>
  </si>
  <si>
    <t>TRIMEBUTINA 200 MG CM/CM REC/CP</t>
  </si>
  <si>
    <t>TRIMEBUTINA MALEATO 200 MG COMP. X 1000</t>
  </si>
  <si>
    <t xml:space="preserve">VASELINA LIQUIDA ESTERIL ACEITE TOPICO 10ML </t>
  </si>
  <si>
    <t xml:space="preserve">VASELINA LIQUIDA ESTERIL ACEITE TOPICO 5ML </t>
  </si>
  <si>
    <t>VITAMINA D 50.000 UI POLVO P/SUSP ORAL</t>
  </si>
  <si>
    <t xml:space="preserve">VITAMINA D 800 UI CM </t>
  </si>
  <si>
    <t>VITAMINA D 800UI</t>
  </si>
  <si>
    <t xml:space="preserve">VITAMINAS ACD 30 ML </t>
  </si>
  <si>
    <t xml:space="preserve">LEVODOPA 200 MG/50 MG </t>
  </si>
  <si>
    <t xml:space="preserve">LAMOTRIGINA 25 MG </t>
  </si>
  <si>
    <t xml:space="preserve">CALCIO 500 MG 400UI </t>
  </si>
  <si>
    <t xml:space="preserve">CARBAMAZEPINA 200 MG </t>
  </si>
  <si>
    <t xml:space="preserve">CALCIO 500 MG/ VITAMINA D3 800 U.I </t>
  </si>
  <si>
    <t xml:space="preserve">TOPIRAMATO 100 MG </t>
  </si>
  <si>
    <t xml:space="preserve">ONDANSENTRÓN 8MG </t>
  </si>
  <si>
    <t xml:space="preserve">BUPROPIÓN CLORHIDRATO 150 MG </t>
  </si>
  <si>
    <t xml:space="preserve">STOCK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</si>
</sst>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212529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12529"/>
      <name val="Calibri"/>
      <family val="2"/>
      <scheme val="minor"/>
    </font>
    <font>
      <sz val="8"/>
      <color rgb="FF212529"/>
      <name val="Segoe UI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4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1" xfId="0" applyFill="1" applyBorder="1"/>
    <xf numFmtId="0" fontId="4" fillId="4" borderId="3" xfId="0" applyFont="1" applyFill="1" applyBorder="1"/>
    <xf numFmtId="0" fontId="4" fillId="4" borderId="5" xfId="0" applyFont="1" applyFill="1" applyBorder="1"/>
    <xf numFmtId="0" fontId="0" fillId="4" borderId="5" xfId="0" applyFill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0" fontId="4" fillId="4" borderId="0" xfId="0" applyFont="1" applyFill="1"/>
    <xf numFmtId="0" fontId="0" fillId="4" borderId="0" xfId="0" applyFill="1"/>
    <xf numFmtId="0" fontId="6" fillId="6" borderId="1" xfId="0" applyFont="1" applyFill="1" applyBorder="1" applyAlignment="1">
      <alignment horizontal="left"/>
    </xf>
    <xf numFmtId="41" fontId="6" fillId="6" borderId="1" xfId="1" applyFont="1" applyFill="1" applyBorder="1" applyAlignment="1">
      <alignment horizont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right"/>
    </xf>
    <xf numFmtId="0" fontId="8" fillId="4" borderId="3" xfId="0" applyFont="1" applyFill="1" applyBorder="1" applyAlignment="1">
      <alignment wrapText="1"/>
    </xf>
    <xf numFmtId="0" fontId="8" fillId="4" borderId="3" xfId="0" applyFont="1" applyFill="1" applyBorder="1"/>
    <xf numFmtId="0" fontId="8" fillId="4" borderId="2" xfId="0" applyFont="1" applyFill="1" applyBorder="1"/>
    <xf numFmtId="0" fontId="8" fillId="4" borderId="4" xfId="0" applyFont="1" applyFill="1" applyBorder="1"/>
    <xf numFmtId="0" fontId="7" fillId="4" borderId="10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0" fontId="9" fillId="4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left"/>
    </xf>
    <xf numFmtId="0" fontId="10" fillId="4" borderId="3" xfId="0" applyFont="1" applyFill="1" applyBorder="1"/>
    <xf numFmtId="41" fontId="0" fillId="4" borderId="10" xfId="1" applyFont="1" applyFill="1" applyBorder="1" applyAlignment="1">
      <alignment horizontal="right"/>
    </xf>
    <xf numFmtId="0" fontId="5" fillId="4" borderId="3" xfId="0" applyFont="1" applyFill="1" applyBorder="1" applyAlignment="1">
      <alignment horizontal="left"/>
    </xf>
    <xf numFmtId="41" fontId="0" fillId="4" borderId="7" xfId="1" applyFont="1" applyFill="1" applyBorder="1" applyAlignment="1">
      <alignment horizontal="right"/>
    </xf>
    <xf numFmtId="0" fontId="0" fillId="0" borderId="5" xfId="0" applyBorder="1" applyAlignment="1">
      <alignment horizontal="left"/>
    </xf>
    <xf numFmtId="0" fontId="3" fillId="7" borderId="1" xfId="0" applyFont="1" applyFill="1" applyBorder="1"/>
    <xf numFmtId="0" fontId="0" fillId="0" borderId="5" xfId="0" applyBorder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/>
    <xf numFmtId="0" fontId="12" fillId="9" borderId="3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/>
    <xf numFmtId="0" fontId="6" fillId="5" borderId="8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11" fillId="8" borderId="13" xfId="0" applyFont="1" applyFill="1" applyBorder="1" applyAlignment="1">
      <alignment horizontal="center" wrapText="1"/>
    </xf>
    <xf numFmtId="0" fontId="11" fillId="8" borderId="14" xfId="0" applyFont="1" applyFill="1" applyBorder="1" applyAlignment="1">
      <alignment horizontal="center" wrapText="1"/>
    </xf>
  </cellXfs>
  <cellStyles count="3">
    <cellStyle name="Millares [0]" xfId="1" builtinId="6"/>
    <cellStyle name="Moneda [0] 2" xfId="2" xr:uid="{969F1CBA-D975-4B70-9331-EBFD64202EB4}"/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D05CA-F667-4275-A202-3D6548A843AA}">
  <dimension ref="A1:B108"/>
  <sheetViews>
    <sheetView topLeftCell="A83" workbookViewId="0">
      <selection activeCell="B108" sqref="B108"/>
    </sheetView>
  </sheetViews>
  <sheetFormatPr baseColWidth="10" defaultRowHeight="14.4" x14ac:dyDescent="0.3"/>
  <cols>
    <col min="1" max="1" width="41.44140625" customWidth="1"/>
    <col min="2" max="2" width="22.33203125" customWidth="1"/>
  </cols>
  <sheetData>
    <row r="1" spans="1:2" x14ac:dyDescent="0.3">
      <c r="A1" s="1" t="s">
        <v>0</v>
      </c>
      <c r="B1" s="1" t="s">
        <v>400</v>
      </c>
    </row>
    <row r="2" spans="1:2" x14ac:dyDescent="0.3">
      <c r="A2" s="2" t="s">
        <v>1</v>
      </c>
      <c r="B2" s="3">
        <v>200</v>
      </c>
    </row>
    <row r="3" spans="1:2" x14ac:dyDescent="0.3">
      <c r="A3" s="2" t="s">
        <v>2</v>
      </c>
      <c r="B3" s="3">
        <v>1</v>
      </c>
    </row>
    <row r="4" spans="1:2" x14ac:dyDescent="0.3">
      <c r="A4" s="2" t="s">
        <v>3</v>
      </c>
      <c r="B4" s="3">
        <v>3</v>
      </c>
    </row>
    <row r="5" spans="1:2" x14ac:dyDescent="0.3">
      <c r="A5" s="2" t="s">
        <v>4</v>
      </c>
      <c r="B5" s="3">
        <v>3</v>
      </c>
    </row>
    <row r="6" spans="1:2" x14ac:dyDescent="0.3">
      <c r="A6" s="2" t="s">
        <v>5</v>
      </c>
      <c r="B6" s="3">
        <v>3</v>
      </c>
    </row>
    <row r="7" spans="1:2" x14ac:dyDescent="0.3">
      <c r="A7" s="2" t="s">
        <v>6</v>
      </c>
      <c r="B7" s="3">
        <v>9</v>
      </c>
    </row>
    <row r="8" spans="1:2" x14ac:dyDescent="0.3">
      <c r="A8" s="2" t="s">
        <v>7</v>
      </c>
      <c r="B8" s="3">
        <v>160</v>
      </c>
    </row>
    <row r="9" spans="1:2" x14ac:dyDescent="0.3">
      <c r="A9" s="2" t="s">
        <v>8</v>
      </c>
      <c r="B9" s="3">
        <v>79</v>
      </c>
    </row>
    <row r="10" spans="1:2" x14ac:dyDescent="0.3">
      <c r="A10" s="2" t="s">
        <v>9</v>
      </c>
      <c r="B10" s="3">
        <v>11</v>
      </c>
    </row>
    <row r="11" spans="1:2" x14ac:dyDescent="0.3">
      <c r="A11" s="2" t="s">
        <v>10</v>
      </c>
      <c r="B11" s="3">
        <v>542</v>
      </c>
    </row>
    <row r="12" spans="1:2" x14ac:dyDescent="0.3">
      <c r="A12" s="2" t="s">
        <v>11</v>
      </c>
      <c r="B12" s="3">
        <v>306</v>
      </c>
    </row>
    <row r="13" spans="1:2" x14ac:dyDescent="0.3">
      <c r="A13" s="2" t="s">
        <v>12</v>
      </c>
      <c r="B13" s="3">
        <v>7</v>
      </c>
    </row>
    <row r="14" spans="1:2" x14ac:dyDescent="0.3">
      <c r="A14" s="2" t="s">
        <v>13</v>
      </c>
      <c r="B14" s="3">
        <v>5</v>
      </c>
    </row>
    <row r="15" spans="1:2" x14ac:dyDescent="0.3">
      <c r="A15" s="2" t="s">
        <v>14</v>
      </c>
      <c r="B15" s="3">
        <v>7</v>
      </c>
    </row>
    <row r="16" spans="1:2" x14ac:dyDescent="0.3">
      <c r="A16" s="2" t="s">
        <v>15</v>
      </c>
      <c r="B16" s="3">
        <v>10</v>
      </c>
    </row>
    <row r="17" spans="1:2" x14ac:dyDescent="0.3">
      <c r="A17" s="2" t="s">
        <v>16</v>
      </c>
      <c r="B17" s="3">
        <v>256</v>
      </c>
    </row>
    <row r="18" spans="1:2" x14ac:dyDescent="0.3">
      <c r="A18" s="2" t="s">
        <v>17</v>
      </c>
      <c r="B18" s="3">
        <v>57</v>
      </c>
    </row>
    <row r="19" spans="1:2" x14ac:dyDescent="0.3">
      <c r="A19" s="2" t="s">
        <v>18</v>
      </c>
      <c r="B19" s="3">
        <v>66</v>
      </c>
    </row>
    <row r="20" spans="1:2" x14ac:dyDescent="0.3">
      <c r="A20" s="2" t="s">
        <v>19</v>
      </c>
      <c r="B20" s="3">
        <v>10</v>
      </c>
    </row>
    <row r="21" spans="1:2" x14ac:dyDescent="0.3">
      <c r="A21" s="2" t="s">
        <v>20</v>
      </c>
      <c r="B21" s="3">
        <v>6</v>
      </c>
    </row>
    <row r="22" spans="1:2" x14ac:dyDescent="0.3">
      <c r="A22" s="2" t="s">
        <v>21</v>
      </c>
      <c r="B22" s="3">
        <v>19</v>
      </c>
    </row>
    <row r="23" spans="1:2" x14ac:dyDescent="0.3">
      <c r="A23" s="2" t="s">
        <v>22</v>
      </c>
      <c r="B23" s="3">
        <v>89</v>
      </c>
    </row>
    <row r="24" spans="1:2" x14ac:dyDescent="0.3">
      <c r="A24" s="2" t="s">
        <v>23</v>
      </c>
      <c r="B24" s="3">
        <v>107</v>
      </c>
    </row>
    <row r="25" spans="1:2" x14ac:dyDescent="0.3">
      <c r="A25" s="2" t="s">
        <v>24</v>
      </c>
      <c r="B25" s="3">
        <v>26</v>
      </c>
    </row>
    <row r="26" spans="1:2" x14ac:dyDescent="0.3">
      <c r="A26" s="2" t="s">
        <v>25</v>
      </c>
      <c r="B26" s="3">
        <v>7</v>
      </c>
    </row>
    <row r="27" spans="1:2" x14ac:dyDescent="0.3">
      <c r="A27" s="2" t="s">
        <v>26</v>
      </c>
      <c r="B27" s="3">
        <v>4</v>
      </c>
    </row>
    <row r="28" spans="1:2" x14ac:dyDescent="0.3">
      <c r="A28" s="2" t="s">
        <v>27</v>
      </c>
      <c r="B28" s="3">
        <v>25</v>
      </c>
    </row>
    <row r="29" spans="1:2" x14ac:dyDescent="0.3">
      <c r="A29" s="2" t="s">
        <v>28</v>
      </c>
      <c r="B29" s="3">
        <v>7</v>
      </c>
    </row>
    <row r="30" spans="1:2" x14ac:dyDescent="0.3">
      <c r="A30" s="2" t="s">
        <v>29</v>
      </c>
      <c r="B30" s="3">
        <v>60</v>
      </c>
    </row>
    <row r="31" spans="1:2" x14ac:dyDescent="0.3">
      <c r="A31" s="2" t="s">
        <v>30</v>
      </c>
      <c r="B31" s="3">
        <v>47</v>
      </c>
    </row>
    <row r="32" spans="1:2" x14ac:dyDescent="0.3">
      <c r="A32" s="2" t="s">
        <v>31</v>
      </c>
      <c r="B32" s="3">
        <v>40</v>
      </c>
    </row>
    <row r="33" spans="1:2" x14ac:dyDescent="0.3">
      <c r="A33" s="2" t="s">
        <v>32</v>
      </c>
      <c r="B33" s="3">
        <v>4</v>
      </c>
    </row>
    <row r="34" spans="1:2" x14ac:dyDescent="0.3">
      <c r="A34" s="2" t="s">
        <v>33</v>
      </c>
      <c r="B34" s="3">
        <v>36</v>
      </c>
    </row>
    <row r="35" spans="1:2" x14ac:dyDescent="0.3">
      <c r="A35" s="2" t="s">
        <v>34</v>
      </c>
      <c r="B35" s="3">
        <v>25</v>
      </c>
    </row>
    <row r="36" spans="1:2" x14ac:dyDescent="0.3">
      <c r="A36" s="2" t="s">
        <v>35</v>
      </c>
      <c r="B36" s="3">
        <v>3</v>
      </c>
    </row>
    <row r="37" spans="1:2" x14ac:dyDescent="0.3">
      <c r="A37" s="2" t="s">
        <v>36</v>
      </c>
      <c r="B37" s="3">
        <v>0</v>
      </c>
    </row>
    <row r="38" spans="1:2" x14ac:dyDescent="0.3">
      <c r="A38" s="2" t="s">
        <v>37</v>
      </c>
      <c r="B38" s="3">
        <v>92</v>
      </c>
    </row>
    <row r="39" spans="1:2" x14ac:dyDescent="0.3">
      <c r="A39" s="2" t="s">
        <v>38</v>
      </c>
      <c r="B39" s="3">
        <v>36</v>
      </c>
    </row>
    <row r="40" spans="1:2" x14ac:dyDescent="0.3">
      <c r="A40" s="2" t="s">
        <v>39</v>
      </c>
      <c r="B40" s="3">
        <v>71</v>
      </c>
    </row>
    <row r="41" spans="1:2" x14ac:dyDescent="0.3">
      <c r="A41" s="2" t="s">
        <v>40</v>
      </c>
      <c r="B41" s="3">
        <v>1</v>
      </c>
    </row>
    <row r="42" spans="1:2" x14ac:dyDescent="0.3">
      <c r="A42" s="2" t="s">
        <v>41</v>
      </c>
      <c r="B42" s="3">
        <v>10</v>
      </c>
    </row>
    <row r="43" spans="1:2" x14ac:dyDescent="0.3">
      <c r="A43" s="2" t="s">
        <v>42</v>
      </c>
      <c r="B43" s="3">
        <v>1</v>
      </c>
    </row>
    <row r="44" spans="1:2" x14ac:dyDescent="0.3">
      <c r="A44" s="2" t="s">
        <v>43</v>
      </c>
      <c r="B44" s="3">
        <v>107</v>
      </c>
    </row>
    <row r="45" spans="1:2" x14ac:dyDescent="0.3">
      <c r="A45" s="2" t="s">
        <v>44</v>
      </c>
      <c r="B45" s="3">
        <v>30</v>
      </c>
    </row>
    <row r="46" spans="1:2" x14ac:dyDescent="0.3">
      <c r="A46" s="2" t="s">
        <v>45</v>
      </c>
      <c r="B46" s="3">
        <v>33</v>
      </c>
    </row>
    <row r="47" spans="1:2" x14ac:dyDescent="0.3">
      <c r="A47" s="2" t="s">
        <v>46</v>
      </c>
      <c r="B47" s="3">
        <v>3</v>
      </c>
    </row>
    <row r="48" spans="1:2" x14ac:dyDescent="0.3">
      <c r="A48" s="2" t="s">
        <v>47</v>
      </c>
      <c r="B48" s="3">
        <v>35</v>
      </c>
    </row>
    <row r="49" spans="1:2" x14ac:dyDescent="0.3">
      <c r="A49" s="2" t="s">
        <v>48</v>
      </c>
      <c r="B49" s="3">
        <v>1000</v>
      </c>
    </row>
    <row r="50" spans="1:2" x14ac:dyDescent="0.3">
      <c r="A50" s="2" t="s">
        <v>49</v>
      </c>
      <c r="B50" s="3">
        <v>200</v>
      </c>
    </row>
    <row r="51" spans="1:2" x14ac:dyDescent="0.3">
      <c r="A51" s="2" t="s">
        <v>50</v>
      </c>
      <c r="B51" s="3">
        <v>33</v>
      </c>
    </row>
    <row r="52" spans="1:2" x14ac:dyDescent="0.3">
      <c r="A52" s="2" t="s">
        <v>51</v>
      </c>
      <c r="B52" s="3">
        <v>146</v>
      </c>
    </row>
    <row r="53" spans="1:2" x14ac:dyDescent="0.3">
      <c r="A53" s="2" t="s">
        <v>52</v>
      </c>
      <c r="B53" s="3">
        <v>112</v>
      </c>
    </row>
    <row r="54" spans="1:2" x14ac:dyDescent="0.3">
      <c r="A54" s="2" t="s">
        <v>53</v>
      </c>
      <c r="B54" s="3">
        <v>2</v>
      </c>
    </row>
    <row r="55" spans="1:2" x14ac:dyDescent="0.3">
      <c r="A55" s="2" t="s">
        <v>54</v>
      </c>
      <c r="B55" s="3">
        <v>8</v>
      </c>
    </row>
    <row r="56" spans="1:2" x14ac:dyDescent="0.3">
      <c r="A56" s="2" t="s">
        <v>55</v>
      </c>
      <c r="B56" s="3">
        <v>56</v>
      </c>
    </row>
    <row r="57" spans="1:2" x14ac:dyDescent="0.3">
      <c r="A57" s="2" t="s">
        <v>56</v>
      </c>
      <c r="B57" s="3">
        <v>192</v>
      </c>
    </row>
    <row r="58" spans="1:2" x14ac:dyDescent="0.3">
      <c r="A58" s="2" t="s">
        <v>57</v>
      </c>
      <c r="B58" s="3">
        <v>6</v>
      </c>
    </row>
    <row r="59" spans="1:2" x14ac:dyDescent="0.3">
      <c r="A59" s="2" t="s">
        <v>58</v>
      </c>
      <c r="B59" s="3">
        <v>38</v>
      </c>
    </row>
    <row r="60" spans="1:2" x14ac:dyDescent="0.3">
      <c r="A60" s="2" t="s">
        <v>59</v>
      </c>
      <c r="B60" s="3">
        <v>26</v>
      </c>
    </row>
    <row r="61" spans="1:2" x14ac:dyDescent="0.3">
      <c r="A61" s="2" t="s">
        <v>60</v>
      </c>
      <c r="B61" s="3">
        <v>6</v>
      </c>
    </row>
    <row r="62" spans="1:2" x14ac:dyDescent="0.3">
      <c r="A62" s="2" t="s">
        <v>61</v>
      </c>
      <c r="B62" s="3">
        <v>1100</v>
      </c>
    </row>
    <row r="63" spans="1:2" x14ac:dyDescent="0.3">
      <c r="A63" s="2" t="s">
        <v>62</v>
      </c>
      <c r="B63" s="3">
        <v>1600</v>
      </c>
    </row>
    <row r="64" spans="1:2" x14ac:dyDescent="0.3">
      <c r="A64" s="2" t="s">
        <v>63</v>
      </c>
      <c r="B64" s="3">
        <v>80</v>
      </c>
    </row>
    <row r="65" spans="1:2" x14ac:dyDescent="0.3">
      <c r="A65" s="2" t="s">
        <v>64</v>
      </c>
      <c r="B65" s="3">
        <v>1</v>
      </c>
    </row>
    <row r="66" spans="1:2" x14ac:dyDescent="0.3">
      <c r="A66" s="2" t="s">
        <v>65</v>
      </c>
      <c r="B66" s="3">
        <v>23</v>
      </c>
    </row>
    <row r="67" spans="1:2" x14ac:dyDescent="0.3">
      <c r="A67" s="2" t="s">
        <v>66</v>
      </c>
      <c r="B67" s="3">
        <v>200</v>
      </c>
    </row>
    <row r="68" spans="1:2" x14ac:dyDescent="0.3">
      <c r="A68" s="2" t="s">
        <v>67</v>
      </c>
      <c r="B68" s="3">
        <v>1644</v>
      </c>
    </row>
    <row r="69" spans="1:2" x14ac:dyDescent="0.3">
      <c r="A69" s="2" t="s">
        <v>68</v>
      </c>
      <c r="B69" s="3">
        <v>347</v>
      </c>
    </row>
    <row r="70" spans="1:2" x14ac:dyDescent="0.3">
      <c r="A70" s="4" t="s">
        <v>69</v>
      </c>
      <c r="B70" s="3">
        <v>14</v>
      </c>
    </row>
    <row r="71" spans="1:2" x14ac:dyDescent="0.3">
      <c r="A71" s="2" t="s">
        <v>70</v>
      </c>
      <c r="B71" s="3">
        <v>31</v>
      </c>
    </row>
    <row r="72" spans="1:2" x14ac:dyDescent="0.3">
      <c r="A72" s="2" t="s">
        <v>71</v>
      </c>
      <c r="B72" s="3">
        <v>33</v>
      </c>
    </row>
    <row r="73" spans="1:2" x14ac:dyDescent="0.3">
      <c r="A73" s="2" t="s">
        <v>72</v>
      </c>
      <c r="B73" s="3">
        <v>18</v>
      </c>
    </row>
    <row r="74" spans="1:2" x14ac:dyDescent="0.3">
      <c r="A74" s="4" t="s">
        <v>73</v>
      </c>
      <c r="B74" s="3">
        <v>59</v>
      </c>
    </row>
    <row r="75" spans="1:2" x14ac:dyDescent="0.3">
      <c r="A75" s="4" t="s">
        <v>74</v>
      </c>
      <c r="B75" s="3">
        <v>34</v>
      </c>
    </row>
    <row r="76" spans="1:2" x14ac:dyDescent="0.3">
      <c r="A76" s="4" t="s">
        <v>75</v>
      </c>
      <c r="B76" s="3">
        <v>13</v>
      </c>
    </row>
    <row r="77" spans="1:2" x14ac:dyDescent="0.3">
      <c r="A77" s="4" t="s">
        <v>76</v>
      </c>
      <c r="B77" s="3">
        <v>53</v>
      </c>
    </row>
    <row r="78" spans="1:2" x14ac:dyDescent="0.3">
      <c r="A78" s="4" t="s">
        <v>77</v>
      </c>
      <c r="B78" s="3">
        <v>22</v>
      </c>
    </row>
    <row r="79" spans="1:2" x14ac:dyDescent="0.3">
      <c r="A79" s="2" t="s">
        <v>78</v>
      </c>
      <c r="B79" s="3">
        <v>7</v>
      </c>
    </row>
    <row r="80" spans="1:2" x14ac:dyDescent="0.3">
      <c r="A80" s="2" t="s">
        <v>79</v>
      </c>
      <c r="B80" s="3">
        <v>32</v>
      </c>
    </row>
    <row r="81" spans="1:2" x14ac:dyDescent="0.3">
      <c r="A81" s="2" t="s">
        <v>80</v>
      </c>
      <c r="B81" s="3">
        <v>3</v>
      </c>
    </row>
    <row r="82" spans="1:2" x14ac:dyDescent="0.3">
      <c r="A82" s="2" t="s">
        <v>81</v>
      </c>
      <c r="B82" s="3">
        <v>7</v>
      </c>
    </row>
    <row r="83" spans="1:2" x14ac:dyDescent="0.3">
      <c r="A83" s="2" t="s">
        <v>82</v>
      </c>
      <c r="B83" s="3">
        <v>15</v>
      </c>
    </row>
    <row r="84" spans="1:2" x14ac:dyDescent="0.3">
      <c r="A84" s="2" t="s">
        <v>83</v>
      </c>
      <c r="B84" s="3">
        <v>29</v>
      </c>
    </row>
    <row r="85" spans="1:2" x14ac:dyDescent="0.3">
      <c r="A85" s="2" t="s">
        <v>84</v>
      </c>
      <c r="B85" s="3">
        <v>22</v>
      </c>
    </row>
    <row r="86" spans="1:2" x14ac:dyDescent="0.3">
      <c r="A86" s="2" t="s">
        <v>85</v>
      </c>
      <c r="B86" s="3">
        <v>63</v>
      </c>
    </row>
    <row r="87" spans="1:2" x14ac:dyDescent="0.3">
      <c r="A87" s="2" t="s">
        <v>86</v>
      </c>
      <c r="B87" s="3">
        <v>31</v>
      </c>
    </row>
    <row r="88" spans="1:2" x14ac:dyDescent="0.3">
      <c r="A88" s="2" t="s">
        <v>87</v>
      </c>
      <c r="B88" s="3">
        <v>35</v>
      </c>
    </row>
    <row r="89" spans="1:2" x14ac:dyDescent="0.3">
      <c r="A89" s="2" t="s">
        <v>88</v>
      </c>
      <c r="B89" s="3">
        <v>6</v>
      </c>
    </row>
    <row r="90" spans="1:2" x14ac:dyDescent="0.3">
      <c r="A90" s="2" t="s">
        <v>89</v>
      </c>
      <c r="B90" s="3">
        <v>51</v>
      </c>
    </row>
    <row r="91" spans="1:2" x14ac:dyDescent="0.3">
      <c r="A91" s="2" t="s">
        <v>90</v>
      </c>
      <c r="B91" s="3">
        <v>10</v>
      </c>
    </row>
    <row r="92" spans="1:2" x14ac:dyDescent="0.3">
      <c r="A92" s="2" t="s">
        <v>91</v>
      </c>
      <c r="B92" s="3">
        <v>19</v>
      </c>
    </row>
    <row r="93" spans="1:2" x14ac:dyDescent="0.3">
      <c r="A93" s="2" t="s">
        <v>92</v>
      </c>
      <c r="B93" s="3">
        <v>19</v>
      </c>
    </row>
    <row r="94" spans="1:2" x14ac:dyDescent="0.3">
      <c r="A94" s="2" t="s">
        <v>93</v>
      </c>
      <c r="B94" s="3">
        <v>91</v>
      </c>
    </row>
    <row r="95" spans="1:2" x14ac:dyDescent="0.3">
      <c r="A95" s="2" t="s">
        <v>94</v>
      </c>
      <c r="B95" s="3">
        <v>3</v>
      </c>
    </row>
    <row r="96" spans="1:2" x14ac:dyDescent="0.3">
      <c r="A96" s="2" t="s">
        <v>95</v>
      </c>
      <c r="B96" s="3">
        <v>5</v>
      </c>
    </row>
    <row r="97" spans="1:2" x14ac:dyDescent="0.3">
      <c r="A97" s="2" t="s">
        <v>96</v>
      </c>
      <c r="B97" s="3">
        <v>12</v>
      </c>
    </row>
    <row r="98" spans="1:2" x14ac:dyDescent="0.3">
      <c r="A98" s="2" t="s">
        <v>97</v>
      </c>
      <c r="B98" s="3">
        <v>2</v>
      </c>
    </row>
    <row r="99" spans="1:2" x14ac:dyDescent="0.3">
      <c r="A99" s="2" t="s">
        <v>98</v>
      </c>
      <c r="B99" s="3">
        <v>23</v>
      </c>
    </row>
    <row r="100" spans="1:2" x14ac:dyDescent="0.3">
      <c r="A100" s="2" t="s">
        <v>99</v>
      </c>
      <c r="B100" s="3">
        <v>21</v>
      </c>
    </row>
    <row r="101" spans="1:2" x14ac:dyDescent="0.3">
      <c r="A101" s="2" t="s">
        <v>100</v>
      </c>
      <c r="B101" s="3">
        <v>1</v>
      </c>
    </row>
    <row r="102" spans="1:2" x14ac:dyDescent="0.3">
      <c r="A102" s="2" t="s">
        <v>101</v>
      </c>
      <c r="B102" s="3">
        <v>83</v>
      </c>
    </row>
    <row r="103" spans="1:2" x14ac:dyDescent="0.3">
      <c r="A103" s="2" t="s">
        <v>102</v>
      </c>
      <c r="B103" s="3">
        <v>29</v>
      </c>
    </row>
    <row r="104" spans="1:2" x14ac:dyDescent="0.3">
      <c r="A104" s="2" t="s">
        <v>103</v>
      </c>
      <c r="B104" s="3">
        <v>33</v>
      </c>
    </row>
    <row r="105" spans="1:2" x14ac:dyDescent="0.3">
      <c r="A105" s="2" t="s">
        <v>104</v>
      </c>
      <c r="B105" s="3">
        <v>490</v>
      </c>
    </row>
    <row r="106" spans="1:2" x14ac:dyDescent="0.3">
      <c r="A106" s="2" t="s">
        <v>105</v>
      </c>
      <c r="B106" s="3">
        <v>2</v>
      </c>
    </row>
    <row r="107" spans="1:2" x14ac:dyDescent="0.3">
      <c r="A107" s="2" t="s">
        <v>106</v>
      </c>
      <c r="B107" s="3">
        <v>24</v>
      </c>
    </row>
    <row r="108" spans="1:2" x14ac:dyDescent="0.3">
      <c r="B108">
        <f>SUM(B2:B107)</f>
        <v>10924</v>
      </c>
    </row>
  </sheetData>
  <conditionalFormatting sqref="A1:B107">
    <cfRule type="expression" dxfId="10" priority="8">
      <formula>AND(#REF!&gt;=TODAY(),#REF!&lt;=TODAY()+90,$F1048568&gt;0)</formula>
    </cfRule>
  </conditionalFormatting>
  <conditionalFormatting sqref="A2:B107">
    <cfRule type="expression" dxfId="9" priority="1">
      <formula>#REF!&gt;TODAY()+90</formula>
    </cfRule>
    <cfRule type="expression" dxfId="8" priority="2">
      <formula>AND(#REF!&lt;TODAY(),$F2&gt;0)</formula>
    </cfRule>
    <cfRule type="expression" dxfId="7" priority="3">
      <formula>AND(#REF!&lt;TODAY(),$F2&gt;0)</formula>
    </cfRule>
    <cfRule type="expression" dxfId="6" priority="4">
      <formula>AND(#REF!&lt;TODAY(),$F2&gt;0)</formula>
    </cfRule>
    <cfRule type="expression" dxfId="5" priority="5">
      <formula>"E = VENCIMIENTO H = STOCK ACTUAL"</formula>
    </cfRule>
    <cfRule type="expression" dxfId="4" priority="6">
      <formula>AND(#REF!&lt;TODAY(),$F2&gt;0)</formula>
    </cfRule>
    <cfRule type="expression" dxfId="3" priority="7">
      <formula>AND(#REF!&gt;=TODAY(),#REF!&lt;=TODAY()+120,$F2&gt;0)</formula>
    </cfRule>
    <cfRule type="expression" dxfId="2" priority="9">
      <formula>AND(#REF!&gt;=TODAY(),#REF!&lt;=TODAY()+180,$F2&gt;0)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804F-4720-47AF-933D-9EC19BF68885}">
  <dimension ref="A1:B66"/>
  <sheetViews>
    <sheetView topLeftCell="A42" workbookViewId="0">
      <selection activeCell="B67" sqref="B67"/>
    </sheetView>
  </sheetViews>
  <sheetFormatPr baseColWidth="10" defaultRowHeight="14.4" x14ac:dyDescent="0.3"/>
  <cols>
    <col min="1" max="1" width="41.33203125" customWidth="1"/>
  </cols>
  <sheetData>
    <row r="1" spans="1:2" ht="15" thickBot="1" x14ac:dyDescent="0.35">
      <c r="A1" s="5" t="s">
        <v>0</v>
      </c>
      <c r="B1" s="5" t="s">
        <v>155</v>
      </c>
    </row>
    <row r="2" spans="1:2" ht="15" x14ac:dyDescent="0.35">
      <c r="A2" s="7" t="s">
        <v>107</v>
      </c>
      <c r="B2" s="8">
        <v>1</v>
      </c>
    </row>
    <row r="3" spans="1:2" x14ac:dyDescent="0.3">
      <c r="A3" s="9" t="s">
        <v>108</v>
      </c>
      <c r="B3" s="9">
        <v>3</v>
      </c>
    </row>
    <row r="4" spans="1:2" ht="15" x14ac:dyDescent="0.35">
      <c r="A4" s="6" t="s">
        <v>109</v>
      </c>
      <c r="B4" s="9">
        <f>(35+11+89)*10</f>
        <v>1350</v>
      </c>
    </row>
    <row r="5" spans="1:2" ht="15" x14ac:dyDescent="0.35">
      <c r="A5" s="6" t="s">
        <v>110</v>
      </c>
      <c r="B5" s="9">
        <f>(24+30+120+32)*10</f>
        <v>2060</v>
      </c>
    </row>
    <row r="6" spans="1:2" ht="15" x14ac:dyDescent="0.35">
      <c r="A6" s="6" t="s">
        <v>111</v>
      </c>
      <c r="B6" s="9">
        <f>70*10</f>
        <v>700</v>
      </c>
    </row>
    <row r="7" spans="1:2" ht="15" x14ac:dyDescent="0.35">
      <c r="A7" s="6" t="s">
        <v>111</v>
      </c>
      <c r="B7" s="9">
        <f>(24*12)*10</f>
        <v>2880</v>
      </c>
    </row>
    <row r="8" spans="1:2" ht="15" x14ac:dyDescent="0.35">
      <c r="A8" s="6" t="s">
        <v>112</v>
      </c>
      <c r="B8" s="9">
        <v>240</v>
      </c>
    </row>
    <row r="9" spans="1:2" ht="15" x14ac:dyDescent="0.35">
      <c r="A9" s="6" t="s">
        <v>113</v>
      </c>
      <c r="B9" s="9">
        <f>((17*10)*10)+(14*100)</f>
        <v>3100</v>
      </c>
    </row>
    <row r="10" spans="1:2" ht="15" x14ac:dyDescent="0.35">
      <c r="A10" s="6" t="s">
        <v>114</v>
      </c>
      <c r="B10" s="9">
        <f>(22+4+10)*10</f>
        <v>360</v>
      </c>
    </row>
    <row r="11" spans="1:2" ht="15" x14ac:dyDescent="0.35">
      <c r="A11" s="6" t="s">
        <v>115</v>
      </c>
      <c r="B11" s="9">
        <v>300</v>
      </c>
    </row>
    <row r="12" spans="1:2" ht="15" x14ac:dyDescent="0.35">
      <c r="A12" s="6" t="s">
        <v>116</v>
      </c>
      <c r="B12" s="9">
        <f>(60+66+14)*10</f>
        <v>1400</v>
      </c>
    </row>
    <row r="13" spans="1:2" ht="15" x14ac:dyDescent="0.35">
      <c r="A13" s="6" t="s">
        <v>117</v>
      </c>
      <c r="B13" s="9">
        <v>3</v>
      </c>
    </row>
    <row r="14" spans="1:2" ht="15" x14ac:dyDescent="0.35">
      <c r="A14" s="6" t="s">
        <v>117</v>
      </c>
      <c r="B14" s="9">
        <v>4</v>
      </c>
    </row>
    <row r="15" spans="1:2" ht="15" x14ac:dyDescent="0.35">
      <c r="A15" s="6" t="s">
        <v>118</v>
      </c>
      <c r="B15" s="9">
        <v>22</v>
      </c>
    </row>
    <row r="16" spans="1:2" ht="15" x14ac:dyDescent="0.35">
      <c r="A16" s="6" t="s">
        <v>119</v>
      </c>
      <c r="B16" s="9">
        <v>13</v>
      </c>
    </row>
    <row r="17" spans="1:2" ht="15" x14ac:dyDescent="0.35">
      <c r="A17" s="6" t="s">
        <v>120</v>
      </c>
      <c r="B17" s="9">
        <v>6</v>
      </c>
    </row>
    <row r="18" spans="1:2" ht="15" x14ac:dyDescent="0.35">
      <c r="A18" s="6" t="s">
        <v>121</v>
      </c>
      <c r="B18" s="9">
        <v>5</v>
      </c>
    </row>
    <row r="19" spans="1:2" ht="15" x14ac:dyDescent="0.35">
      <c r="A19" s="6" t="s">
        <v>122</v>
      </c>
      <c r="B19" s="9">
        <v>8</v>
      </c>
    </row>
    <row r="20" spans="1:2" ht="15" x14ac:dyDescent="0.35">
      <c r="A20" s="6" t="s">
        <v>123</v>
      </c>
      <c r="B20" s="9">
        <v>3</v>
      </c>
    </row>
    <row r="21" spans="1:2" ht="15" x14ac:dyDescent="0.35">
      <c r="A21" s="6" t="s">
        <v>124</v>
      </c>
      <c r="B21" s="9">
        <v>30</v>
      </c>
    </row>
    <row r="22" spans="1:2" ht="15" x14ac:dyDescent="0.35">
      <c r="A22" s="6" t="s">
        <v>124</v>
      </c>
      <c r="B22" s="10">
        <v>30</v>
      </c>
    </row>
    <row r="23" spans="1:2" ht="15" x14ac:dyDescent="0.35">
      <c r="A23" s="6" t="s">
        <v>125</v>
      </c>
      <c r="B23" s="9">
        <v>30</v>
      </c>
    </row>
    <row r="24" spans="1:2" ht="15" x14ac:dyDescent="0.35">
      <c r="A24" s="6" t="s">
        <v>125</v>
      </c>
      <c r="B24" s="10">
        <v>39</v>
      </c>
    </row>
    <row r="25" spans="1:2" ht="15" x14ac:dyDescent="0.35">
      <c r="A25" s="6" t="s">
        <v>126</v>
      </c>
      <c r="B25" s="9">
        <v>15</v>
      </c>
    </row>
    <row r="26" spans="1:2" ht="15" x14ac:dyDescent="0.35">
      <c r="A26" s="6" t="s">
        <v>127</v>
      </c>
      <c r="B26" s="9">
        <v>20</v>
      </c>
    </row>
    <row r="27" spans="1:2" ht="15" x14ac:dyDescent="0.35">
      <c r="A27" s="6" t="s">
        <v>128</v>
      </c>
      <c r="B27" s="9">
        <v>18</v>
      </c>
    </row>
    <row r="28" spans="1:2" ht="15" x14ac:dyDescent="0.35">
      <c r="A28" s="6" t="s">
        <v>128</v>
      </c>
      <c r="B28" s="9">
        <v>3</v>
      </c>
    </row>
    <row r="29" spans="1:2" ht="15" x14ac:dyDescent="0.35">
      <c r="A29" s="6" t="s">
        <v>129</v>
      </c>
      <c r="B29" s="9">
        <v>12</v>
      </c>
    </row>
    <row r="30" spans="1:2" ht="15" x14ac:dyDescent="0.35">
      <c r="A30" s="6" t="s">
        <v>129</v>
      </c>
      <c r="B30" s="9">
        <v>6</v>
      </c>
    </row>
    <row r="31" spans="1:2" ht="15" x14ac:dyDescent="0.35">
      <c r="A31" s="6" t="s">
        <v>129</v>
      </c>
      <c r="B31" s="9">
        <v>30</v>
      </c>
    </row>
    <row r="32" spans="1:2" x14ac:dyDescent="0.3">
      <c r="A32" s="9" t="s">
        <v>130</v>
      </c>
      <c r="B32" s="9"/>
    </row>
    <row r="33" spans="1:2" ht="15" x14ac:dyDescent="0.35">
      <c r="A33" s="11" t="s">
        <v>131</v>
      </c>
      <c r="B33" s="12">
        <v>1</v>
      </c>
    </row>
    <row r="34" spans="1:2" ht="15" x14ac:dyDescent="0.35">
      <c r="A34" s="6" t="s">
        <v>132</v>
      </c>
      <c r="B34" s="9">
        <v>5</v>
      </c>
    </row>
    <row r="35" spans="1:2" ht="15" x14ac:dyDescent="0.35">
      <c r="A35" s="6" t="s">
        <v>133</v>
      </c>
      <c r="B35" s="9">
        <v>21</v>
      </c>
    </row>
    <row r="36" spans="1:2" ht="15" x14ac:dyDescent="0.35">
      <c r="A36" s="6" t="s">
        <v>134</v>
      </c>
      <c r="B36" s="9">
        <v>4</v>
      </c>
    </row>
    <row r="37" spans="1:2" ht="15" x14ac:dyDescent="0.35">
      <c r="A37" s="6" t="s">
        <v>135</v>
      </c>
      <c r="B37" s="9">
        <v>3</v>
      </c>
    </row>
    <row r="38" spans="1:2" ht="15" x14ac:dyDescent="0.35">
      <c r="A38" s="6" t="s">
        <v>135</v>
      </c>
      <c r="B38" s="9">
        <v>6</v>
      </c>
    </row>
    <row r="39" spans="1:2" ht="15" x14ac:dyDescent="0.35">
      <c r="A39" s="6" t="s">
        <v>136</v>
      </c>
      <c r="B39" s="9">
        <v>6</v>
      </c>
    </row>
    <row r="40" spans="1:2" x14ac:dyDescent="0.3">
      <c r="A40" s="9" t="s">
        <v>137</v>
      </c>
      <c r="B40" s="9">
        <v>6</v>
      </c>
    </row>
    <row r="41" spans="1:2" x14ac:dyDescent="0.3">
      <c r="A41" s="9" t="s">
        <v>137</v>
      </c>
      <c r="B41" s="9">
        <v>5</v>
      </c>
    </row>
    <row r="42" spans="1:2" x14ac:dyDescent="0.3">
      <c r="A42" s="9" t="s">
        <v>138</v>
      </c>
      <c r="B42" s="9">
        <v>4</v>
      </c>
    </row>
    <row r="43" spans="1:2" ht="15" x14ac:dyDescent="0.35">
      <c r="A43" s="6" t="s">
        <v>139</v>
      </c>
      <c r="B43" s="9">
        <v>5</v>
      </c>
    </row>
    <row r="44" spans="1:2" ht="15" x14ac:dyDescent="0.35">
      <c r="A44" s="6" t="s">
        <v>140</v>
      </c>
      <c r="B44" s="9">
        <v>14</v>
      </c>
    </row>
    <row r="45" spans="1:2" ht="15" x14ac:dyDescent="0.35">
      <c r="A45" s="6" t="s">
        <v>141</v>
      </c>
      <c r="B45" s="9">
        <v>2</v>
      </c>
    </row>
    <row r="46" spans="1:2" ht="15" x14ac:dyDescent="0.35">
      <c r="A46" s="6" t="s">
        <v>141</v>
      </c>
      <c r="B46" s="9">
        <v>3</v>
      </c>
    </row>
    <row r="47" spans="1:2" ht="15" x14ac:dyDescent="0.35">
      <c r="A47" s="6" t="s">
        <v>142</v>
      </c>
      <c r="B47" s="9">
        <v>10</v>
      </c>
    </row>
    <row r="48" spans="1:2" ht="15" x14ac:dyDescent="0.35">
      <c r="A48" s="6" t="s">
        <v>142</v>
      </c>
      <c r="B48" s="9">
        <v>2</v>
      </c>
    </row>
    <row r="49" spans="1:2" ht="15" x14ac:dyDescent="0.35">
      <c r="A49" s="6" t="s">
        <v>143</v>
      </c>
      <c r="B49" s="9">
        <v>35</v>
      </c>
    </row>
    <row r="50" spans="1:2" ht="15" x14ac:dyDescent="0.35">
      <c r="A50" s="6" t="s">
        <v>143</v>
      </c>
      <c r="B50" s="9">
        <f>9+4+9+10+5+21</f>
        <v>58</v>
      </c>
    </row>
    <row r="51" spans="1:2" ht="15" x14ac:dyDescent="0.35">
      <c r="A51" s="6" t="s">
        <v>144</v>
      </c>
      <c r="B51" s="9">
        <f>100+16+100+40</f>
        <v>256</v>
      </c>
    </row>
    <row r="52" spans="1:2" ht="15" x14ac:dyDescent="0.35">
      <c r="A52" s="6" t="s">
        <v>144</v>
      </c>
      <c r="B52" s="9">
        <f>50+34+50+26</f>
        <v>160</v>
      </c>
    </row>
    <row r="53" spans="1:2" ht="15" x14ac:dyDescent="0.35">
      <c r="A53" s="6" t="s">
        <v>145</v>
      </c>
      <c r="B53" s="9">
        <v>80</v>
      </c>
    </row>
    <row r="54" spans="1:2" ht="15" x14ac:dyDescent="0.35">
      <c r="A54" s="6" t="s">
        <v>145</v>
      </c>
      <c r="B54" s="9">
        <f>(24*4)+(19+19)</f>
        <v>134</v>
      </c>
    </row>
    <row r="55" spans="1:2" ht="15" x14ac:dyDescent="0.35">
      <c r="A55" s="6" t="s">
        <v>146</v>
      </c>
      <c r="B55" s="9">
        <v>532</v>
      </c>
    </row>
    <row r="56" spans="1:2" ht="15" x14ac:dyDescent="0.35">
      <c r="A56" s="6" t="s">
        <v>147</v>
      </c>
      <c r="B56" s="9">
        <v>2</v>
      </c>
    </row>
    <row r="57" spans="1:2" ht="15" x14ac:dyDescent="0.35">
      <c r="A57" s="6" t="s">
        <v>147</v>
      </c>
      <c r="B57" s="9">
        <v>2</v>
      </c>
    </row>
    <row r="58" spans="1:2" ht="15" x14ac:dyDescent="0.35">
      <c r="A58" s="6" t="s">
        <v>148</v>
      </c>
      <c r="B58" s="9">
        <v>1</v>
      </c>
    </row>
    <row r="59" spans="1:2" ht="15" x14ac:dyDescent="0.35">
      <c r="A59" s="6" t="s">
        <v>149</v>
      </c>
      <c r="B59" s="9">
        <v>9</v>
      </c>
    </row>
    <row r="60" spans="1:2" ht="15" x14ac:dyDescent="0.35">
      <c r="A60" s="6" t="s">
        <v>149</v>
      </c>
      <c r="B60" s="9">
        <v>12</v>
      </c>
    </row>
    <row r="61" spans="1:2" ht="15" x14ac:dyDescent="0.35">
      <c r="A61" s="6" t="s">
        <v>150</v>
      </c>
      <c r="B61" s="9">
        <v>6</v>
      </c>
    </row>
    <row r="62" spans="1:2" ht="15" x14ac:dyDescent="0.35">
      <c r="A62" s="6" t="s">
        <v>151</v>
      </c>
      <c r="B62" s="9">
        <v>402</v>
      </c>
    </row>
    <row r="63" spans="1:2" ht="15" x14ac:dyDescent="0.35">
      <c r="A63" s="6" t="s">
        <v>152</v>
      </c>
      <c r="B63" s="9">
        <v>23</v>
      </c>
    </row>
    <row r="64" spans="1:2" ht="15" x14ac:dyDescent="0.35">
      <c r="A64" s="6" t="s">
        <v>153</v>
      </c>
      <c r="B64" s="9">
        <v>5</v>
      </c>
    </row>
    <row r="65" spans="1:2" ht="15" x14ac:dyDescent="0.35">
      <c r="A65" s="6" t="s">
        <v>154</v>
      </c>
      <c r="B65" s="9">
        <v>5</v>
      </c>
    </row>
    <row r="66" spans="1:2" x14ac:dyDescent="0.3">
      <c r="B66">
        <f>SUM(B33:B65)</f>
        <v>1819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71FC-F097-4A41-85D3-4D11A3ED802C}">
  <dimension ref="A1:B15"/>
  <sheetViews>
    <sheetView workbookViewId="0">
      <selection activeCell="B16" sqref="B16"/>
    </sheetView>
  </sheetViews>
  <sheetFormatPr baseColWidth="10" defaultRowHeight="14.4" x14ac:dyDescent="0.3"/>
  <cols>
    <col min="1" max="1" width="22.44140625" customWidth="1"/>
    <col min="2" max="2" width="14.109375" customWidth="1"/>
  </cols>
  <sheetData>
    <row r="1" spans="1:2" x14ac:dyDescent="0.3">
      <c r="A1" s="48" t="s">
        <v>156</v>
      </c>
      <c r="B1" s="50" t="s">
        <v>157</v>
      </c>
    </row>
    <row r="2" spans="1:2" ht="15" thickBot="1" x14ac:dyDescent="0.35">
      <c r="A2" s="49"/>
      <c r="B2" s="51"/>
    </row>
    <row r="3" spans="1:2" ht="15" thickBot="1" x14ac:dyDescent="0.35">
      <c r="A3" s="15" t="s">
        <v>158</v>
      </c>
      <c r="B3" s="16">
        <v>71</v>
      </c>
    </row>
    <row r="4" spans="1:2" ht="15" thickBot="1" x14ac:dyDescent="0.35">
      <c r="A4" s="15" t="s">
        <v>159</v>
      </c>
      <c r="B4" s="16">
        <v>19</v>
      </c>
    </row>
    <row r="5" spans="1:2" ht="15" thickBot="1" x14ac:dyDescent="0.35">
      <c r="A5" s="15" t="s">
        <v>160</v>
      </c>
      <c r="B5" s="16">
        <v>20</v>
      </c>
    </row>
    <row r="6" spans="1:2" ht="15" thickBot="1" x14ac:dyDescent="0.35">
      <c r="A6" s="15" t="s">
        <v>161</v>
      </c>
      <c r="B6" s="16">
        <v>27</v>
      </c>
    </row>
    <row r="7" spans="1:2" ht="15" thickBot="1" x14ac:dyDescent="0.35">
      <c r="A7" s="15" t="s">
        <v>162</v>
      </c>
      <c r="B7" s="16">
        <v>17</v>
      </c>
    </row>
    <row r="8" spans="1:2" ht="15" thickBot="1" x14ac:dyDescent="0.35">
      <c r="A8" s="15" t="s">
        <v>163</v>
      </c>
      <c r="B8" s="16">
        <v>29</v>
      </c>
    </row>
    <row r="9" spans="1:2" ht="15" thickBot="1" x14ac:dyDescent="0.35">
      <c r="A9" s="15" t="s">
        <v>164</v>
      </c>
      <c r="B9" s="16">
        <v>10</v>
      </c>
    </row>
    <row r="10" spans="1:2" ht="15" thickBot="1" x14ac:dyDescent="0.35">
      <c r="A10" s="15" t="s">
        <v>165</v>
      </c>
      <c r="B10" s="16">
        <v>12</v>
      </c>
    </row>
    <row r="11" spans="1:2" ht="15" thickBot="1" x14ac:dyDescent="0.35">
      <c r="A11" s="15" t="s">
        <v>166</v>
      </c>
      <c r="B11" s="16">
        <v>9</v>
      </c>
    </row>
    <row r="12" spans="1:2" ht="15" thickBot="1" x14ac:dyDescent="0.35">
      <c r="A12" s="15" t="s">
        <v>167</v>
      </c>
      <c r="B12" s="16">
        <v>27</v>
      </c>
    </row>
    <row r="13" spans="1:2" ht="15" thickBot="1" x14ac:dyDescent="0.35">
      <c r="A13" s="15" t="s">
        <v>168</v>
      </c>
      <c r="B13" s="16">
        <v>7</v>
      </c>
    </row>
    <row r="14" spans="1:2" ht="15" thickBot="1" x14ac:dyDescent="0.35">
      <c r="A14" s="15" t="s">
        <v>169</v>
      </c>
      <c r="B14" s="16">
        <v>10</v>
      </c>
    </row>
    <row r="15" spans="1:2" x14ac:dyDescent="0.3">
      <c r="B15">
        <f>SUM(B3:B14)</f>
        <v>258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508E-F324-44BC-A212-64D0560E04A8}">
  <dimension ref="A1:B21"/>
  <sheetViews>
    <sheetView workbookViewId="0">
      <selection activeCell="B22" sqref="B22"/>
    </sheetView>
  </sheetViews>
  <sheetFormatPr baseColWidth="10" defaultRowHeight="14.4" x14ac:dyDescent="0.3"/>
  <cols>
    <col min="1" max="1" width="50" customWidth="1"/>
  </cols>
  <sheetData>
    <row r="1" spans="1:2" ht="15" thickBot="1" x14ac:dyDescent="0.35">
      <c r="A1" s="13" t="s">
        <v>156</v>
      </c>
      <c r="B1" s="14" t="s">
        <v>157</v>
      </c>
    </row>
    <row r="2" spans="1:2" ht="15" thickBot="1" x14ac:dyDescent="0.35">
      <c r="A2" s="17" t="s">
        <v>170</v>
      </c>
      <c r="B2" s="18">
        <v>592</v>
      </c>
    </row>
    <row r="3" spans="1:2" ht="15" thickBot="1" x14ac:dyDescent="0.35">
      <c r="A3" s="19" t="s">
        <v>171</v>
      </c>
      <c r="B3" s="18">
        <v>712</v>
      </c>
    </row>
    <row r="4" spans="1:2" ht="15" thickBot="1" x14ac:dyDescent="0.35">
      <c r="A4" s="20" t="s">
        <v>172</v>
      </c>
      <c r="B4" s="18">
        <v>186</v>
      </c>
    </row>
    <row r="5" spans="1:2" ht="15" thickBot="1" x14ac:dyDescent="0.35">
      <c r="A5" s="20" t="s">
        <v>173</v>
      </c>
      <c r="B5" s="18">
        <v>868</v>
      </c>
    </row>
    <row r="6" spans="1:2" ht="15" thickBot="1" x14ac:dyDescent="0.35">
      <c r="A6" s="20" t="s">
        <v>174</v>
      </c>
      <c r="B6" s="18">
        <v>128</v>
      </c>
    </row>
    <row r="7" spans="1:2" ht="15" thickBot="1" x14ac:dyDescent="0.35">
      <c r="A7" s="21" t="s">
        <v>175</v>
      </c>
      <c r="B7" s="18">
        <v>200</v>
      </c>
    </row>
    <row r="8" spans="1:2" ht="15" thickBot="1" x14ac:dyDescent="0.35">
      <c r="A8" s="22" t="s">
        <v>176</v>
      </c>
      <c r="B8" s="18">
        <v>60</v>
      </c>
    </row>
    <row r="9" spans="1:2" ht="15" thickBot="1" x14ac:dyDescent="0.35">
      <c r="A9" s="17" t="s">
        <v>177</v>
      </c>
      <c r="B9" s="23">
        <v>30</v>
      </c>
    </row>
    <row r="10" spans="1:2" ht="15" thickBot="1" x14ac:dyDescent="0.35">
      <c r="A10" s="22" t="s">
        <v>178</v>
      </c>
      <c r="B10" s="24">
        <v>94</v>
      </c>
    </row>
    <row r="11" spans="1:2" ht="15" thickBot="1" x14ac:dyDescent="0.35">
      <c r="A11" s="25" t="s">
        <v>179</v>
      </c>
      <c r="B11" s="18">
        <v>5</v>
      </c>
    </row>
    <row r="12" spans="1:2" ht="15" thickBot="1" x14ac:dyDescent="0.35">
      <c r="A12" s="22" t="s">
        <v>180</v>
      </c>
      <c r="B12" s="18">
        <v>177</v>
      </c>
    </row>
    <row r="13" spans="1:2" ht="15" thickBot="1" x14ac:dyDescent="0.35">
      <c r="A13" s="20" t="s">
        <v>181</v>
      </c>
      <c r="B13" s="18">
        <v>53</v>
      </c>
    </row>
    <row r="14" spans="1:2" ht="15" thickBot="1" x14ac:dyDescent="0.35">
      <c r="A14" s="20" t="s">
        <v>182</v>
      </c>
      <c r="B14" s="18">
        <v>93</v>
      </c>
    </row>
    <row r="15" spans="1:2" ht="15" thickBot="1" x14ac:dyDescent="0.35">
      <c r="A15" s="26" t="s">
        <v>183</v>
      </c>
      <c r="B15" s="18">
        <v>35</v>
      </c>
    </row>
    <row r="16" spans="1:2" ht="15" thickBot="1" x14ac:dyDescent="0.35">
      <c r="A16" s="26" t="s">
        <v>184</v>
      </c>
      <c r="B16" s="23">
        <v>60</v>
      </c>
    </row>
    <row r="17" spans="1:2" ht="15" thickBot="1" x14ac:dyDescent="0.35">
      <c r="A17" s="27" t="s">
        <v>185</v>
      </c>
      <c r="B17" s="23">
        <v>6</v>
      </c>
    </row>
    <row r="18" spans="1:2" ht="15" thickBot="1" x14ac:dyDescent="0.35">
      <c r="A18" s="27" t="s">
        <v>186</v>
      </c>
      <c r="B18" s="23">
        <v>40</v>
      </c>
    </row>
    <row r="19" spans="1:2" ht="15" thickBot="1" x14ac:dyDescent="0.35">
      <c r="A19" s="28" t="s">
        <v>187</v>
      </c>
      <c r="B19" s="29">
        <v>40</v>
      </c>
    </row>
    <row r="20" spans="1:2" ht="15" x14ac:dyDescent="0.35">
      <c r="A20" s="30" t="s">
        <v>188</v>
      </c>
      <c r="B20" s="31">
        <v>20</v>
      </c>
    </row>
    <row r="21" spans="1:2" x14ac:dyDescent="0.3">
      <c r="B21">
        <f>SUM(B2:B20)</f>
        <v>3399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9C24-0137-40D3-B00D-D8AE43E85002}">
  <dimension ref="A1:B18"/>
  <sheetViews>
    <sheetView workbookViewId="0">
      <selection activeCell="B19" sqref="B19"/>
    </sheetView>
  </sheetViews>
  <sheetFormatPr baseColWidth="10" defaultRowHeight="14.4" x14ac:dyDescent="0.3"/>
  <cols>
    <col min="1" max="1" width="31" customWidth="1"/>
    <col min="2" max="2" width="23.44140625" customWidth="1"/>
  </cols>
  <sheetData>
    <row r="1" spans="1:2" ht="15" thickBot="1" x14ac:dyDescent="0.35">
      <c r="A1" s="33" t="s">
        <v>189</v>
      </c>
      <c r="B1" s="33" t="s">
        <v>190</v>
      </c>
    </row>
    <row r="2" spans="1:2" x14ac:dyDescent="0.3">
      <c r="A2" s="32" t="s">
        <v>191</v>
      </c>
      <c r="B2" s="34">
        <v>72</v>
      </c>
    </row>
    <row r="3" spans="1:2" x14ac:dyDescent="0.3">
      <c r="A3" s="2" t="s">
        <v>192</v>
      </c>
      <c r="B3" s="4">
        <v>34</v>
      </c>
    </row>
    <row r="4" spans="1:2" x14ac:dyDescent="0.3">
      <c r="A4" s="2" t="s">
        <v>193</v>
      </c>
      <c r="B4" s="4">
        <v>17</v>
      </c>
    </row>
    <row r="5" spans="1:2" x14ac:dyDescent="0.3">
      <c r="A5" s="2" t="s">
        <v>194</v>
      </c>
      <c r="B5" s="4">
        <v>2900</v>
      </c>
    </row>
    <row r="6" spans="1:2" x14ac:dyDescent="0.3">
      <c r="A6" s="2" t="s">
        <v>195</v>
      </c>
      <c r="B6" s="4">
        <v>480</v>
      </c>
    </row>
    <row r="7" spans="1:2" x14ac:dyDescent="0.3">
      <c r="A7" s="2" t="s">
        <v>196</v>
      </c>
      <c r="B7" s="4">
        <v>9700</v>
      </c>
    </row>
    <row r="8" spans="1:2" x14ac:dyDescent="0.3">
      <c r="A8" s="2" t="s">
        <v>197</v>
      </c>
      <c r="B8" s="4">
        <v>16600</v>
      </c>
    </row>
    <row r="9" spans="1:2" x14ac:dyDescent="0.3">
      <c r="A9" s="2" t="s">
        <v>198</v>
      </c>
      <c r="B9" s="4">
        <v>4200</v>
      </c>
    </row>
    <row r="10" spans="1:2" x14ac:dyDescent="0.3">
      <c r="A10" s="2" t="s">
        <v>199</v>
      </c>
      <c r="B10" s="4">
        <v>1000</v>
      </c>
    </row>
    <row r="11" spans="1:2" x14ac:dyDescent="0.3">
      <c r="A11" s="2" t="s">
        <v>200</v>
      </c>
      <c r="B11" s="4">
        <v>9700</v>
      </c>
    </row>
    <row r="12" spans="1:2" x14ac:dyDescent="0.3">
      <c r="A12" s="2" t="s">
        <v>201</v>
      </c>
      <c r="B12" s="4">
        <v>3900</v>
      </c>
    </row>
    <row r="13" spans="1:2" x14ac:dyDescent="0.3">
      <c r="A13" s="2" t="s">
        <v>202</v>
      </c>
      <c r="B13" s="4">
        <v>500</v>
      </c>
    </row>
    <row r="14" spans="1:2" x14ac:dyDescent="0.3">
      <c r="A14" s="2" t="s">
        <v>203</v>
      </c>
      <c r="B14" s="4">
        <v>21800</v>
      </c>
    </row>
    <row r="15" spans="1:2" x14ac:dyDescent="0.3">
      <c r="A15" s="2" t="s">
        <v>204</v>
      </c>
      <c r="B15" s="4">
        <v>1300</v>
      </c>
    </row>
    <row r="16" spans="1:2" x14ac:dyDescent="0.3">
      <c r="A16" s="2" t="s">
        <v>205</v>
      </c>
      <c r="B16" s="4">
        <v>7780</v>
      </c>
    </row>
    <row r="17" spans="1:2" x14ac:dyDescent="0.3">
      <c r="A17" s="2" t="s">
        <v>206</v>
      </c>
      <c r="B17" s="4">
        <v>1800</v>
      </c>
    </row>
    <row r="18" spans="1:2" x14ac:dyDescent="0.3">
      <c r="B18">
        <f>SUM(B2:B17)</f>
        <v>81783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B541-0E94-42FB-B520-0E988432BFB0}">
  <dimension ref="B2:C290"/>
  <sheetViews>
    <sheetView tabSelected="1" topLeftCell="A266" workbookViewId="0">
      <selection activeCell="C290" sqref="C290"/>
    </sheetView>
  </sheetViews>
  <sheetFormatPr baseColWidth="10" defaultRowHeight="14.4" x14ac:dyDescent="0.3"/>
  <cols>
    <col min="2" max="2" width="42" customWidth="1"/>
    <col min="3" max="3" width="15.44140625" bestFit="1" customWidth="1"/>
  </cols>
  <sheetData>
    <row r="2" spans="2:3" ht="15" thickBot="1" x14ac:dyDescent="0.35"/>
    <row r="3" spans="2:3" ht="15" thickBot="1" x14ac:dyDescent="0.35">
      <c r="B3" s="52" t="s">
        <v>207</v>
      </c>
      <c r="C3" s="53"/>
    </row>
    <row r="4" spans="2:3" ht="15" thickBot="1" x14ac:dyDescent="0.35">
      <c r="B4" s="35"/>
      <c r="C4" s="36"/>
    </row>
    <row r="5" spans="2:3" x14ac:dyDescent="0.3">
      <c r="B5" s="37" t="s">
        <v>208</v>
      </c>
      <c r="C5" s="38" t="s">
        <v>155</v>
      </c>
    </row>
    <row r="6" spans="2:3" x14ac:dyDescent="0.3">
      <c r="B6" s="39" t="s">
        <v>209</v>
      </c>
      <c r="C6" s="40">
        <v>2500</v>
      </c>
    </row>
    <row r="7" spans="2:3" x14ac:dyDescent="0.3">
      <c r="B7" s="41" t="s">
        <v>210</v>
      </c>
      <c r="C7" s="40">
        <v>400</v>
      </c>
    </row>
    <row r="8" spans="2:3" x14ac:dyDescent="0.3">
      <c r="B8" s="39" t="s">
        <v>211</v>
      </c>
      <c r="C8" s="40">
        <v>400</v>
      </c>
    </row>
    <row r="9" spans="2:3" x14ac:dyDescent="0.3">
      <c r="B9" s="39" t="s">
        <v>212</v>
      </c>
      <c r="C9" s="40">
        <v>665</v>
      </c>
    </row>
    <row r="10" spans="2:3" x14ac:dyDescent="0.3">
      <c r="B10" s="39" t="s">
        <v>213</v>
      </c>
      <c r="C10" s="40">
        <v>665</v>
      </c>
    </row>
    <row r="11" spans="2:3" x14ac:dyDescent="0.3">
      <c r="B11" s="39" t="s">
        <v>213</v>
      </c>
      <c r="C11" s="40">
        <v>665</v>
      </c>
    </row>
    <row r="12" spans="2:3" x14ac:dyDescent="0.3">
      <c r="B12" s="39" t="s">
        <v>214</v>
      </c>
      <c r="C12" s="40">
        <v>665</v>
      </c>
    </row>
    <row r="13" spans="2:3" x14ac:dyDescent="0.3">
      <c r="B13" s="39" t="s">
        <v>215</v>
      </c>
      <c r="C13" s="40">
        <v>1200</v>
      </c>
    </row>
    <row r="14" spans="2:3" x14ac:dyDescent="0.3">
      <c r="B14" s="39" t="s">
        <v>216</v>
      </c>
      <c r="C14" s="40">
        <v>960</v>
      </c>
    </row>
    <row r="15" spans="2:3" x14ac:dyDescent="0.3">
      <c r="B15" s="39" t="s">
        <v>216</v>
      </c>
      <c r="C15" s="40">
        <v>960</v>
      </c>
    </row>
    <row r="16" spans="2:3" x14ac:dyDescent="0.3">
      <c r="B16" s="39" t="s">
        <v>217</v>
      </c>
      <c r="C16" s="40">
        <v>960</v>
      </c>
    </row>
    <row r="17" spans="2:3" x14ac:dyDescent="0.3">
      <c r="B17" s="39" t="s">
        <v>218</v>
      </c>
      <c r="C17" s="40">
        <v>120</v>
      </c>
    </row>
    <row r="18" spans="2:3" x14ac:dyDescent="0.3">
      <c r="B18" s="41" t="s">
        <v>219</v>
      </c>
      <c r="C18" s="40">
        <v>720</v>
      </c>
    </row>
    <row r="19" spans="2:3" x14ac:dyDescent="0.3">
      <c r="B19" s="39" t="s">
        <v>220</v>
      </c>
      <c r="C19" s="40">
        <v>720</v>
      </c>
    </row>
    <row r="20" spans="2:3" x14ac:dyDescent="0.3">
      <c r="B20" s="39" t="s">
        <v>220</v>
      </c>
      <c r="C20" s="40">
        <v>720</v>
      </c>
    </row>
    <row r="21" spans="2:3" x14ac:dyDescent="0.3">
      <c r="B21" s="39" t="s">
        <v>220</v>
      </c>
      <c r="C21" s="40">
        <v>480</v>
      </c>
    </row>
    <row r="22" spans="2:3" x14ac:dyDescent="0.3">
      <c r="B22" s="39" t="s">
        <v>221</v>
      </c>
      <c r="C22" s="40">
        <v>720</v>
      </c>
    </row>
    <row r="23" spans="2:3" x14ac:dyDescent="0.3">
      <c r="B23" s="39" t="s">
        <v>222</v>
      </c>
      <c r="C23" s="40">
        <v>1200</v>
      </c>
    </row>
    <row r="24" spans="2:3" x14ac:dyDescent="0.3">
      <c r="B24" s="41" t="s">
        <v>223</v>
      </c>
      <c r="C24" s="40">
        <v>1000</v>
      </c>
    </row>
    <row r="25" spans="2:3" x14ac:dyDescent="0.3">
      <c r="B25" s="39" t="s">
        <v>224</v>
      </c>
      <c r="C25" s="40">
        <v>1000</v>
      </c>
    </row>
    <row r="26" spans="2:3" x14ac:dyDescent="0.3">
      <c r="B26" s="39" t="s">
        <v>224</v>
      </c>
      <c r="C26" s="40">
        <v>1000</v>
      </c>
    </row>
    <row r="27" spans="2:3" x14ac:dyDescent="0.3">
      <c r="B27" s="39" t="s">
        <v>224</v>
      </c>
      <c r="C27" s="40">
        <v>980</v>
      </c>
    </row>
    <row r="28" spans="2:3" x14ac:dyDescent="0.3">
      <c r="B28" s="39" t="s">
        <v>225</v>
      </c>
      <c r="C28" s="40">
        <v>1000</v>
      </c>
    </row>
    <row r="29" spans="2:3" x14ac:dyDescent="0.3">
      <c r="B29" s="39" t="s">
        <v>226</v>
      </c>
      <c r="C29" s="40">
        <v>2</v>
      </c>
    </row>
    <row r="30" spans="2:3" x14ac:dyDescent="0.3">
      <c r="B30" s="39" t="s">
        <v>227</v>
      </c>
      <c r="C30" s="40">
        <v>1005</v>
      </c>
    </row>
    <row r="31" spans="2:3" x14ac:dyDescent="0.3">
      <c r="B31" s="39" t="s">
        <v>228</v>
      </c>
      <c r="C31" s="40">
        <v>50</v>
      </c>
    </row>
    <row r="32" spans="2:3" x14ac:dyDescent="0.3">
      <c r="B32" s="39" t="s">
        <v>229</v>
      </c>
      <c r="C32" s="40">
        <v>4263</v>
      </c>
    </row>
    <row r="33" spans="2:3" x14ac:dyDescent="0.3">
      <c r="B33" s="41" t="s">
        <v>230</v>
      </c>
      <c r="C33" s="40">
        <v>50</v>
      </c>
    </row>
    <row r="34" spans="2:3" x14ac:dyDescent="0.3">
      <c r="B34" s="39" t="s">
        <v>231</v>
      </c>
      <c r="C34" s="40">
        <v>25</v>
      </c>
    </row>
    <row r="35" spans="2:3" x14ac:dyDescent="0.3">
      <c r="B35" s="39" t="s">
        <v>232</v>
      </c>
      <c r="C35" s="40">
        <v>25</v>
      </c>
    </row>
    <row r="36" spans="2:3" x14ac:dyDescent="0.3">
      <c r="B36" s="39" t="s">
        <v>232</v>
      </c>
      <c r="C36" s="40">
        <v>25</v>
      </c>
    </row>
    <row r="37" spans="2:3" x14ac:dyDescent="0.3">
      <c r="B37" s="39" t="s">
        <v>233</v>
      </c>
      <c r="C37" s="40">
        <v>60</v>
      </c>
    </row>
    <row r="38" spans="2:3" x14ac:dyDescent="0.3">
      <c r="B38" s="41" t="s">
        <v>234</v>
      </c>
      <c r="C38" s="40">
        <v>60</v>
      </c>
    </row>
    <row r="39" spans="2:3" x14ac:dyDescent="0.3">
      <c r="B39" s="42" t="s">
        <v>235</v>
      </c>
      <c r="C39" s="40">
        <v>180</v>
      </c>
    </row>
    <row r="40" spans="2:3" x14ac:dyDescent="0.3">
      <c r="B40" s="39" t="s">
        <v>236</v>
      </c>
      <c r="C40" s="40">
        <v>300</v>
      </c>
    </row>
    <row r="41" spans="2:3" x14ac:dyDescent="0.3">
      <c r="B41" s="39" t="s">
        <v>237</v>
      </c>
      <c r="C41" s="40">
        <v>600</v>
      </c>
    </row>
    <row r="42" spans="2:3" x14ac:dyDescent="0.3">
      <c r="B42" s="39" t="s">
        <v>238</v>
      </c>
      <c r="C42" s="40">
        <v>1000</v>
      </c>
    </row>
    <row r="43" spans="2:3" x14ac:dyDescent="0.3">
      <c r="B43" s="39" t="s">
        <v>239</v>
      </c>
      <c r="C43" s="40">
        <v>900</v>
      </c>
    </row>
    <row r="44" spans="2:3" x14ac:dyDescent="0.3">
      <c r="B44" s="39" t="s">
        <v>240</v>
      </c>
      <c r="C44" s="40">
        <v>4000</v>
      </c>
    </row>
    <row r="45" spans="2:3" x14ac:dyDescent="0.3">
      <c r="B45" s="39" t="s">
        <v>240</v>
      </c>
      <c r="C45" s="40">
        <v>4000</v>
      </c>
    </row>
    <row r="46" spans="2:3" x14ac:dyDescent="0.3">
      <c r="B46" s="39" t="s">
        <v>240</v>
      </c>
      <c r="C46" s="40">
        <v>4000</v>
      </c>
    </row>
    <row r="47" spans="2:3" x14ac:dyDescent="0.3">
      <c r="B47" s="39" t="s">
        <v>240</v>
      </c>
      <c r="C47" s="40">
        <v>4050</v>
      </c>
    </row>
    <row r="48" spans="2:3" x14ac:dyDescent="0.3">
      <c r="B48" s="39" t="s">
        <v>241</v>
      </c>
      <c r="C48" s="40">
        <v>500</v>
      </c>
    </row>
    <row r="49" spans="2:3" x14ac:dyDescent="0.3">
      <c r="B49" s="39" t="s">
        <v>242</v>
      </c>
      <c r="C49" s="40">
        <v>100</v>
      </c>
    </row>
    <row r="50" spans="2:3" x14ac:dyDescent="0.3">
      <c r="B50" s="39" t="s">
        <v>242</v>
      </c>
      <c r="C50" s="40">
        <v>100</v>
      </c>
    </row>
    <row r="51" spans="2:3" x14ac:dyDescent="0.3">
      <c r="B51" s="39" t="s">
        <v>242</v>
      </c>
      <c r="C51" s="40">
        <v>100</v>
      </c>
    </row>
    <row r="52" spans="2:3" x14ac:dyDescent="0.3">
      <c r="B52" s="39" t="s">
        <v>243</v>
      </c>
      <c r="C52" s="40">
        <v>100</v>
      </c>
    </row>
    <row r="53" spans="2:3" x14ac:dyDescent="0.3">
      <c r="B53" s="41" t="s">
        <v>244</v>
      </c>
      <c r="C53" s="40">
        <v>100</v>
      </c>
    </row>
    <row r="54" spans="2:3" x14ac:dyDescent="0.3">
      <c r="B54" s="39" t="s">
        <v>245</v>
      </c>
      <c r="C54" s="40">
        <v>60</v>
      </c>
    </row>
    <row r="55" spans="2:3" x14ac:dyDescent="0.3">
      <c r="B55" s="39" t="s">
        <v>246</v>
      </c>
      <c r="C55" s="40">
        <v>60</v>
      </c>
    </row>
    <row r="56" spans="2:3" x14ac:dyDescent="0.3">
      <c r="B56" s="39" t="s">
        <v>246</v>
      </c>
      <c r="C56" s="40">
        <v>30</v>
      </c>
    </row>
    <row r="57" spans="2:3" x14ac:dyDescent="0.3">
      <c r="B57" s="39" t="s">
        <v>246</v>
      </c>
      <c r="C57" s="40">
        <v>30</v>
      </c>
    </row>
    <row r="58" spans="2:3" x14ac:dyDescent="0.3">
      <c r="B58" s="39" t="s">
        <v>247</v>
      </c>
      <c r="C58" s="40">
        <v>100</v>
      </c>
    </row>
    <row r="59" spans="2:3" x14ac:dyDescent="0.3">
      <c r="B59" s="41" t="s">
        <v>248</v>
      </c>
      <c r="C59" s="40">
        <v>100</v>
      </c>
    </row>
    <row r="60" spans="2:3" x14ac:dyDescent="0.3">
      <c r="B60" s="39" t="s">
        <v>249</v>
      </c>
      <c r="C60" s="40">
        <v>112</v>
      </c>
    </row>
    <row r="61" spans="2:3" x14ac:dyDescent="0.3">
      <c r="B61" s="39" t="s">
        <v>250</v>
      </c>
      <c r="C61" s="40">
        <v>1000</v>
      </c>
    </row>
    <row r="62" spans="2:3" x14ac:dyDescent="0.3">
      <c r="B62" s="39" t="s">
        <v>250</v>
      </c>
      <c r="C62" s="40">
        <v>1000</v>
      </c>
    </row>
    <row r="63" spans="2:3" x14ac:dyDescent="0.3">
      <c r="B63" s="39" t="s">
        <v>251</v>
      </c>
      <c r="C63" s="40">
        <v>280</v>
      </c>
    </row>
    <row r="64" spans="2:3" x14ac:dyDescent="0.3">
      <c r="B64" s="39" t="s">
        <v>252</v>
      </c>
      <c r="C64" s="40">
        <f>20*14</f>
        <v>280</v>
      </c>
    </row>
    <row r="65" spans="2:3" x14ac:dyDescent="0.3">
      <c r="B65" s="39" t="s">
        <v>253</v>
      </c>
      <c r="C65" s="40">
        <v>280</v>
      </c>
    </row>
    <row r="66" spans="2:3" x14ac:dyDescent="0.3">
      <c r="B66" s="43" t="s">
        <v>253</v>
      </c>
      <c r="C66" s="44">
        <v>280</v>
      </c>
    </row>
    <row r="67" spans="2:3" x14ac:dyDescent="0.3">
      <c r="B67" s="41" t="s">
        <v>254</v>
      </c>
      <c r="C67" s="40">
        <v>60</v>
      </c>
    </row>
    <row r="68" spans="2:3" x14ac:dyDescent="0.3">
      <c r="B68" s="39" t="s">
        <v>255</v>
      </c>
      <c r="C68" s="40">
        <v>60</v>
      </c>
    </row>
    <row r="69" spans="2:3" x14ac:dyDescent="0.3">
      <c r="B69" s="39" t="s">
        <v>255</v>
      </c>
      <c r="C69" s="40">
        <v>60</v>
      </c>
    </row>
    <row r="70" spans="2:3" x14ac:dyDescent="0.3">
      <c r="B70" s="39" t="s">
        <v>256</v>
      </c>
      <c r="C70" s="40">
        <v>72</v>
      </c>
    </row>
    <row r="71" spans="2:3" x14ac:dyDescent="0.3">
      <c r="B71" s="39" t="s">
        <v>256</v>
      </c>
      <c r="C71" s="40">
        <v>52</v>
      </c>
    </row>
    <row r="72" spans="2:3" x14ac:dyDescent="0.3">
      <c r="B72" s="39" t="s">
        <v>257</v>
      </c>
      <c r="C72" s="40">
        <v>100</v>
      </c>
    </row>
    <row r="73" spans="2:3" x14ac:dyDescent="0.3">
      <c r="B73" s="39" t="s">
        <v>257</v>
      </c>
      <c r="C73" s="40">
        <v>72</v>
      </c>
    </row>
    <row r="74" spans="2:3" x14ac:dyDescent="0.3">
      <c r="B74" s="39" t="s">
        <v>257</v>
      </c>
      <c r="C74" s="40">
        <v>50</v>
      </c>
    </row>
    <row r="75" spans="2:3" x14ac:dyDescent="0.3">
      <c r="B75" s="39" t="s">
        <v>258</v>
      </c>
      <c r="C75" s="40">
        <v>100</v>
      </c>
    </row>
    <row r="76" spans="2:3" x14ac:dyDescent="0.3">
      <c r="B76" s="39" t="s">
        <v>259</v>
      </c>
      <c r="C76" s="40">
        <v>50</v>
      </c>
    </row>
    <row r="77" spans="2:3" x14ac:dyDescent="0.3">
      <c r="B77" s="39" t="s">
        <v>259</v>
      </c>
      <c r="C77" s="40">
        <v>50</v>
      </c>
    </row>
    <row r="78" spans="2:3" x14ac:dyDescent="0.3">
      <c r="B78" s="39" t="s">
        <v>259</v>
      </c>
      <c r="C78" s="40">
        <v>50</v>
      </c>
    </row>
    <row r="79" spans="2:3" x14ac:dyDescent="0.3">
      <c r="B79" s="39" t="s">
        <v>260</v>
      </c>
      <c r="C79" s="40">
        <v>28</v>
      </c>
    </row>
    <row r="80" spans="2:3" x14ac:dyDescent="0.3">
      <c r="B80" s="41" t="s">
        <v>261</v>
      </c>
      <c r="C80" s="40">
        <v>28</v>
      </c>
    </row>
    <row r="81" spans="2:3" x14ac:dyDescent="0.3">
      <c r="B81" s="39" t="s">
        <v>262</v>
      </c>
      <c r="C81" s="40">
        <v>100</v>
      </c>
    </row>
    <row r="82" spans="2:3" x14ac:dyDescent="0.3">
      <c r="B82" s="39" t="s">
        <v>263</v>
      </c>
      <c r="C82" s="40">
        <v>125</v>
      </c>
    </row>
    <row r="83" spans="2:3" x14ac:dyDescent="0.3">
      <c r="B83" s="39" t="s">
        <v>263</v>
      </c>
      <c r="C83" s="40">
        <v>100</v>
      </c>
    </row>
    <row r="84" spans="2:3" x14ac:dyDescent="0.3">
      <c r="B84" s="39" t="s">
        <v>264</v>
      </c>
      <c r="C84" s="40">
        <v>2700</v>
      </c>
    </row>
    <row r="85" spans="2:3" x14ac:dyDescent="0.3">
      <c r="B85" s="39" t="s">
        <v>265</v>
      </c>
      <c r="C85" s="40">
        <v>500</v>
      </c>
    </row>
    <row r="86" spans="2:3" x14ac:dyDescent="0.3">
      <c r="B86" s="39" t="s">
        <v>266</v>
      </c>
      <c r="C86" s="40">
        <v>3000</v>
      </c>
    </row>
    <row r="87" spans="2:3" x14ac:dyDescent="0.3">
      <c r="B87" s="39" t="s">
        <v>266</v>
      </c>
      <c r="C87" s="40">
        <v>3000</v>
      </c>
    </row>
    <row r="88" spans="2:3" x14ac:dyDescent="0.3">
      <c r="B88" s="39" t="s">
        <v>267</v>
      </c>
      <c r="C88" s="40">
        <v>60</v>
      </c>
    </row>
    <row r="89" spans="2:3" x14ac:dyDescent="0.3">
      <c r="B89" s="41" t="s">
        <v>268</v>
      </c>
      <c r="C89" s="40">
        <v>30</v>
      </c>
    </row>
    <row r="90" spans="2:3" x14ac:dyDescent="0.3">
      <c r="B90" s="39" t="s">
        <v>269</v>
      </c>
      <c r="C90" s="40">
        <v>1000</v>
      </c>
    </row>
    <row r="91" spans="2:3" x14ac:dyDescent="0.3">
      <c r="B91" s="39" t="s">
        <v>270</v>
      </c>
      <c r="C91" s="40">
        <v>1000</v>
      </c>
    </row>
    <row r="92" spans="2:3" x14ac:dyDescent="0.3">
      <c r="B92" s="41" t="s">
        <v>271</v>
      </c>
      <c r="C92" s="40">
        <v>1000</v>
      </c>
    </row>
    <row r="93" spans="2:3" x14ac:dyDescent="0.3">
      <c r="B93" s="39" t="s">
        <v>272</v>
      </c>
      <c r="C93" s="40">
        <v>10</v>
      </c>
    </row>
    <row r="94" spans="2:3" x14ac:dyDescent="0.3">
      <c r="B94" s="41" t="s">
        <v>273</v>
      </c>
      <c r="C94" s="40">
        <v>280</v>
      </c>
    </row>
    <row r="95" spans="2:3" x14ac:dyDescent="0.3">
      <c r="B95" s="39" t="s">
        <v>273</v>
      </c>
      <c r="C95" s="40">
        <v>280</v>
      </c>
    </row>
    <row r="96" spans="2:3" x14ac:dyDescent="0.3">
      <c r="B96" s="39" t="s">
        <v>274</v>
      </c>
      <c r="C96" s="40">
        <v>36</v>
      </c>
    </row>
    <row r="97" spans="2:3" x14ac:dyDescent="0.3">
      <c r="B97" s="41" t="s">
        <v>275</v>
      </c>
      <c r="C97" s="40">
        <v>1000</v>
      </c>
    </row>
    <row r="98" spans="2:3" x14ac:dyDescent="0.3">
      <c r="B98" s="39" t="s">
        <v>276</v>
      </c>
      <c r="C98" s="40">
        <v>10</v>
      </c>
    </row>
    <row r="99" spans="2:3" x14ac:dyDescent="0.3">
      <c r="B99" s="39" t="s">
        <v>277</v>
      </c>
      <c r="C99" s="40">
        <v>1000</v>
      </c>
    </row>
    <row r="100" spans="2:3" x14ac:dyDescent="0.3">
      <c r="B100" s="39" t="s">
        <v>278</v>
      </c>
      <c r="C100" s="40">
        <v>20</v>
      </c>
    </row>
    <row r="101" spans="2:3" x14ac:dyDescent="0.3">
      <c r="B101" s="39" t="s">
        <v>279</v>
      </c>
      <c r="C101" s="40">
        <v>6000</v>
      </c>
    </row>
    <row r="102" spans="2:3" x14ac:dyDescent="0.3">
      <c r="B102" s="45" t="s">
        <v>280</v>
      </c>
      <c r="C102" s="46">
        <v>6000</v>
      </c>
    </row>
    <row r="103" spans="2:3" x14ac:dyDescent="0.3">
      <c r="B103" s="45" t="s">
        <v>281</v>
      </c>
      <c r="C103" s="46">
        <f>145-60</f>
        <v>85</v>
      </c>
    </row>
    <row r="104" spans="2:3" x14ac:dyDescent="0.3">
      <c r="B104" s="45" t="s">
        <v>282</v>
      </c>
      <c r="C104" s="46">
        <v>30</v>
      </c>
    </row>
    <row r="105" spans="2:3" x14ac:dyDescent="0.3">
      <c r="B105" s="45" t="s">
        <v>282</v>
      </c>
      <c r="C105" s="46">
        <v>30</v>
      </c>
    </row>
    <row r="106" spans="2:3" x14ac:dyDescent="0.3">
      <c r="B106" s="45" t="s">
        <v>282</v>
      </c>
      <c r="C106" s="46">
        <v>30</v>
      </c>
    </row>
    <row r="107" spans="2:3" x14ac:dyDescent="0.3">
      <c r="B107" s="45" t="s">
        <v>283</v>
      </c>
      <c r="C107" s="46">
        <v>20</v>
      </c>
    </row>
    <row r="108" spans="2:3" x14ac:dyDescent="0.3">
      <c r="B108" s="45" t="s">
        <v>284</v>
      </c>
      <c r="C108" s="46">
        <v>20</v>
      </c>
    </row>
    <row r="109" spans="2:3" x14ac:dyDescent="0.3">
      <c r="B109" s="45" t="s">
        <v>285</v>
      </c>
      <c r="C109" s="46">
        <v>10</v>
      </c>
    </row>
    <row r="110" spans="2:3" x14ac:dyDescent="0.3">
      <c r="B110" s="45" t="s">
        <v>286</v>
      </c>
      <c r="C110" s="46">
        <v>20</v>
      </c>
    </row>
    <row r="111" spans="2:3" x14ac:dyDescent="0.3">
      <c r="B111" s="45" t="s">
        <v>287</v>
      </c>
      <c r="C111" s="46">
        <v>20</v>
      </c>
    </row>
    <row r="112" spans="2:3" x14ac:dyDescent="0.3">
      <c r="B112" s="45" t="s">
        <v>288</v>
      </c>
      <c r="C112" s="46">
        <v>50</v>
      </c>
    </row>
    <row r="113" spans="2:3" x14ac:dyDescent="0.3">
      <c r="B113" s="45" t="s">
        <v>289</v>
      </c>
      <c r="C113" s="46">
        <v>960</v>
      </c>
    </row>
    <row r="114" spans="2:3" x14ac:dyDescent="0.3">
      <c r="B114" s="45" t="s">
        <v>290</v>
      </c>
      <c r="C114" s="46">
        <v>80</v>
      </c>
    </row>
    <row r="115" spans="2:3" x14ac:dyDescent="0.3">
      <c r="B115" s="45" t="s">
        <v>291</v>
      </c>
      <c r="C115" s="46">
        <v>2000</v>
      </c>
    </row>
    <row r="116" spans="2:3" x14ac:dyDescent="0.3">
      <c r="B116" s="45" t="s">
        <v>292</v>
      </c>
      <c r="C116" s="46">
        <v>10</v>
      </c>
    </row>
    <row r="117" spans="2:3" x14ac:dyDescent="0.3">
      <c r="B117" s="47" t="s">
        <v>293</v>
      </c>
      <c r="C117" s="46">
        <v>30</v>
      </c>
    </row>
    <row r="118" spans="2:3" x14ac:dyDescent="0.3">
      <c r="B118" s="47" t="s">
        <v>294</v>
      </c>
      <c r="C118" s="46">
        <v>100</v>
      </c>
    </row>
    <row r="119" spans="2:3" x14ac:dyDescent="0.3">
      <c r="B119" s="45" t="s">
        <v>295</v>
      </c>
      <c r="C119" s="46">
        <v>100</v>
      </c>
    </row>
    <row r="120" spans="2:3" x14ac:dyDescent="0.3">
      <c r="B120" s="45" t="s">
        <v>295</v>
      </c>
      <c r="C120" s="46">
        <v>100</v>
      </c>
    </row>
    <row r="121" spans="2:3" x14ac:dyDescent="0.3">
      <c r="B121" s="45" t="s">
        <v>295</v>
      </c>
      <c r="C121" s="46">
        <v>80</v>
      </c>
    </row>
    <row r="122" spans="2:3" x14ac:dyDescent="0.3">
      <c r="B122" s="47" t="s">
        <v>296</v>
      </c>
      <c r="C122" s="46">
        <v>900</v>
      </c>
    </row>
    <row r="123" spans="2:3" x14ac:dyDescent="0.3">
      <c r="B123" s="47" t="s">
        <v>297</v>
      </c>
      <c r="C123" s="46">
        <v>2</v>
      </c>
    </row>
    <row r="124" spans="2:3" x14ac:dyDescent="0.3">
      <c r="B124" s="47" t="s">
        <v>298</v>
      </c>
      <c r="C124" s="46">
        <v>24</v>
      </c>
    </row>
    <row r="125" spans="2:3" x14ac:dyDescent="0.3">
      <c r="B125" s="45" t="s">
        <v>299</v>
      </c>
      <c r="C125" s="46">
        <v>240</v>
      </c>
    </row>
    <row r="126" spans="2:3" x14ac:dyDescent="0.3">
      <c r="B126" s="45" t="s">
        <v>299</v>
      </c>
      <c r="C126" s="46">
        <v>120</v>
      </c>
    </row>
    <row r="127" spans="2:3" x14ac:dyDescent="0.3">
      <c r="B127" s="45" t="s">
        <v>300</v>
      </c>
      <c r="C127" s="46">
        <v>1600</v>
      </c>
    </row>
    <row r="128" spans="2:3" x14ac:dyDescent="0.3">
      <c r="B128" s="45" t="s">
        <v>301</v>
      </c>
      <c r="C128" s="46">
        <v>1600</v>
      </c>
    </row>
    <row r="129" spans="2:3" x14ac:dyDescent="0.3">
      <c r="B129" s="45" t="s">
        <v>301</v>
      </c>
      <c r="C129" s="46">
        <v>500</v>
      </c>
    </row>
    <row r="130" spans="2:3" x14ac:dyDescent="0.3">
      <c r="B130" s="35"/>
      <c r="C130" s="36"/>
    </row>
    <row r="131" spans="2:3" x14ac:dyDescent="0.3">
      <c r="B131" s="45" t="s">
        <v>302</v>
      </c>
      <c r="C131" s="46">
        <v>105</v>
      </c>
    </row>
    <row r="132" spans="2:3" x14ac:dyDescent="0.3">
      <c r="B132" s="45" t="s">
        <v>303</v>
      </c>
      <c r="C132" s="46">
        <v>105</v>
      </c>
    </row>
    <row r="133" spans="2:3" x14ac:dyDescent="0.3">
      <c r="B133" s="45" t="s">
        <v>303</v>
      </c>
      <c r="C133" s="46">
        <v>105</v>
      </c>
    </row>
    <row r="134" spans="2:3" x14ac:dyDescent="0.3">
      <c r="B134" s="45" t="s">
        <v>303</v>
      </c>
      <c r="C134" s="46">
        <v>105</v>
      </c>
    </row>
    <row r="135" spans="2:3" x14ac:dyDescent="0.3">
      <c r="B135" s="45" t="s">
        <v>304</v>
      </c>
      <c r="C135" s="46">
        <v>112</v>
      </c>
    </row>
    <row r="136" spans="2:3" x14ac:dyDescent="0.3">
      <c r="B136" s="45" t="s">
        <v>305</v>
      </c>
      <c r="C136" s="46">
        <v>144</v>
      </c>
    </row>
    <row r="137" spans="2:3" x14ac:dyDescent="0.3">
      <c r="B137" s="45" t="s">
        <v>306</v>
      </c>
      <c r="C137" s="46">
        <v>15</v>
      </c>
    </row>
    <row r="138" spans="2:3" x14ac:dyDescent="0.3">
      <c r="B138" s="45" t="s">
        <v>306</v>
      </c>
      <c r="C138" s="46">
        <v>4</v>
      </c>
    </row>
    <row r="139" spans="2:3" x14ac:dyDescent="0.3">
      <c r="B139" s="45" t="s">
        <v>306</v>
      </c>
      <c r="C139" s="46">
        <v>4</v>
      </c>
    </row>
    <row r="140" spans="2:3" x14ac:dyDescent="0.3">
      <c r="B140" s="45" t="s">
        <v>307</v>
      </c>
      <c r="C140" s="46">
        <v>4</v>
      </c>
    </row>
    <row r="141" spans="2:3" x14ac:dyDescent="0.3">
      <c r="B141" s="45" t="s">
        <v>308</v>
      </c>
      <c r="C141" s="46">
        <v>4</v>
      </c>
    </row>
    <row r="142" spans="2:3" x14ac:dyDescent="0.3">
      <c r="B142" s="45" t="s">
        <v>309</v>
      </c>
      <c r="C142" s="46">
        <v>4000</v>
      </c>
    </row>
    <row r="143" spans="2:3" x14ac:dyDescent="0.3">
      <c r="B143" s="45" t="s">
        <v>309</v>
      </c>
      <c r="C143" s="46">
        <v>4000</v>
      </c>
    </row>
    <row r="144" spans="2:3" x14ac:dyDescent="0.3">
      <c r="B144" s="45" t="s">
        <v>309</v>
      </c>
      <c r="C144" s="46">
        <v>3000</v>
      </c>
    </row>
    <row r="145" spans="2:3" x14ac:dyDescent="0.3">
      <c r="B145" s="45" t="s">
        <v>310</v>
      </c>
      <c r="C145" s="46">
        <v>1000</v>
      </c>
    </row>
    <row r="146" spans="2:3" x14ac:dyDescent="0.3">
      <c r="B146" s="45" t="s">
        <v>311</v>
      </c>
      <c r="C146" s="46">
        <v>2500</v>
      </c>
    </row>
    <row r="147" spans="2:3" x14ac:dyDescent="0.3">
      <c r="B147" s="45" t="s">
        <v>312</v>
      </c>
      <c r="C147" s="46">
        <v>60</v>
      </c>
    </row>
    <row r="148" spans="2:3" x14ac:dyDescent="0.3">
      <c r="B148" s="45" t="s">
        <v>313</v>
      </c>
      <c r="C148" s="46">
        <v>9000</v>
      </c>
    </row>
    <row r="149" spans="2:3" x14ac:dyDescent="0.3">
      <c r="B149" s="45" t="s">
        <v>313</v>
      </c>
      <c r="C149" s="46">
        <v>9000</v>
      </c>
    </row>
    <row r="150" spans="2:3" x14ac:dyDescent="0.3">
      <c r="B150" s="45" t="s">
        <v>313</v>
      </c>
      <c r="C150" s="46">
        <v>9000</v>
      </c>
    </row>
    <row r="151" spans="2:3" x14ac:dyDescent="0.3">
      <c r="B151" s="45" t="s">
        <v>313</v>
      </c>
      <c r="C151" s="46">
        <v>8500</v>
      </c>
    </row>
    <row r="152" spans="2:3" x14ac:dyDescent="0.3">
      <c r="B152" s="47" t="s">
        <v>314</v>
      </c>
      <c r="C152" s="46">
        <v>9000</v>
      </c>
    </row>
    <row r="153" spans="2:3" x14ac:dyDescent="0.3">
      <c r="B153" s="45" t="s">
        <v>315</v>
      </c>
      <c r="C153" s="46">
        <v>9000</v>
      </c>
    </row>
    <row r="154" spans="2:3" x14ac:dyDescent="0.3">
      <c r="B154" s="47" t="s">
        <v>315</v>
      </c>
      <c r="C154" s="46">
        <v>9000</v>
      </c>
    </row>
    <row r="155" spans="2:3" x14ac:dyDescent="0.3">
      <c r="B155" s="45" t="s">
        <v>316</v>
      </c>
      <c r="C155" s="46">
        <v>96</v>
      </c>
    </row>
    <row r="156" spans="2:3" x14ac:dyDescent="0.3">
      <c r="B156" s="45" t="s">
        <v>317</v>
      </c>
      <c r="C156" s="46">
        <v>182</v>
      </c>
    </row>
    <row r="157" spans="2:3" x14ac:dyDescent="0.3">
      <c r="B157" s="45" t="s">
        <v>317</v>
      </c>
      <c r="C157" s="46">
        <v>175</v>
      </c>
    </row>
    <row r="158" spans="2:3" x14ac:dyDescent="0.3">
      <c r="B158" s="45" t="s">
        <v>317</v>
      </c>
      <c r="C158" s="46">
        <v>161</v>
      </c>
    </row>
    <row r="159" spans="2:3" x14ac:dyDescent="0.3">
      <c r="B159" s="45" t="s">
        <v>317</v>
      </c>
      <c r="C159" s="46">
        <v>91</v>
      </c>
    </row>
    <row r="160" spans="2:3" x14ac:dyDescent="0.3">
      <c r="B160" s="45" t="s">
        <v>317</v>
      </c>
      <c r="C160" s="46">
        <v>91</v>
      </c>
    </row>
    <row r="161" spans="2:3" x14ac:dyDescent="0.3">
      <c r="B161" s="45" t="s">
        <v>317</v>
      </c>
      <c r="C161" s="46">
        <v>91</v>
      </c>
    </row>
    <row r="162" spans="2:3" x14ac:dyDescent="0.3">
      <c r="B162" s="45" t="s">
        <v>318</v>
      </c>
      <c r="C162" s="46">
        <v>40</v>
      </c>
    </row>
    <row r="163" spans="2:3" x14ac:dyDescent="0.3">
      <c r="B163" s="45" t="s">
        <v>318</v>
      </c>
      <c r="C163" s="46">
        <v>40</v>
      </c>
    </row>
    <row r="164" spans="2:3" x14ac:dyDescent="0.3">
      <c r="B164" s="45" t="s">
        <v>318</v>
      </c>
      <c r="C164" s="46">
        <v>20</v>
      </c>
    </row>
    <row r="165" spans="2:3" x14ac:dyDescent="0.3">
      <c r="B165" s="47" t="s">
        <v>319</v>
      </c>
      <c r="C165" s="46">
        <v>20</v>
      </c>
    </row>
    <row r="166" spans="2:3" x14ac:dyDescent="0.3">
      <c r="B166" s="47" t="s">
        <v>320</v>
      </c>
      <c r="C166" s="46">
        <v>200</v>
      </c>
    </row>
    <row r="167" spans="2:3" x14ac:dyDescent="0.3">
      <c r="B167" s="45" t="s">
        <v>321</v>
      </c>
      <c r="C167" s="46">
        <v>4800</v>
      </c>
    </row>
    <row r="168" spans="2:3" x14ac:dyDescent="0.3">
      <c r="B168" s="47" t="s">
        <v>322</v>
      </c>
      <c r="C168" s="46">
        <v>360</v>
      </c>
    </row>
    <row r="169" spans="2:3" x14ac:dyDescent="0.3">
      <c r="B169" s="45" t="s">
        <v>323</v>
      </c>
      <c r="C169" s="46">
        <v>100</v>
      </c>
    </row>
    <row r="170" spans="2:3" x14ac:dyDescent="0.3">
      <c r="B170" s="47" t="s">
        <v>324</v>
      </c>
      <c r="C170" s="46">
        <v>100</v>
      </c>
    </row>
    <row r="171" spans="2:3" x14ac:dyDescent="0.3">
      <c r="B171" s="47" t="s">
        <v>325</v>
      </c>
      <c r="C171" s="46">
        <v>10</v>
      </c>
    </row>
    <row r="172" spans="2:3" x14ac:dyDescent="0.3">
      <c r="B172" s="47" t="s">
        <v>326</v>
      </c>
      <c r="C172" s="46">
        <v>300</v>
      </c>
    </row>
    <row r="173" spans="2:3" x14ac:dyDescent="0.3">
      <c r="B173" s="45" t="s">
        <v>327</v>
      </c>
      <c r="C173" s="46">
        <v>500</v>
      </c>
    </row>
    <row r="174" spans="2:3" x14ac:dyDescent="0.3">
      <c r="B174" s="45" t="s">
        <v>328</v>
      </c>
      <c r="C174" s="46">
        <v>200</v>
      </c>
    </row>
    <row r="175" spans="2:3" x14ac:dyDescent="0.3">
      <c r="B175" s="45" t="s">
        <v>328</v>
      </c>
      <c r="C175" s="46">
        <v>200</v>
      </c>
    </row>
    <row r="176" spans="2:3" x14ac:dyDescent="0.3">
      <c r="B176" s="45" t="s">
        <v>328</v>
      </c>
      <c r="C176" s="46">
        <v>200</v>
      </c>
    </row>
    <row r="177" spans="2:3" x14ac:dyDescent="0.3">
      <c r="B177" s="45" t="s">
        <v>328</v>
      </c>
      <c r="C177" s="46">
        <v>60</v>
      </c>
    </row>
    <row r="178" spans="2:3" x14ac:dyDescent="0.3">
      <c r="B178" s="45" t="s">
        <v>328</v>
      </c>
      <c r="C178" s="46">
        <v>60</v>
      </c>
    </row>
    <row r="179" spans="2:3" x14ac:dyDescent="0.3">
      <c r="B179" s="45" t="s">
        <v>329</v>
      </c>
      <c r="C179" s="46">
        <v>140</v>
      </c>
    </row>
    <row r="180" spans="2:3" x14ac:dyDescent="0.3">
      <c r="B180" s="47" t="s">
        <v>330</v>
      </c>
      <c r="C180" s="46">
        <v>140</v>
      </c>
    </row>
    <row r="181" spans="2:3" x14ac:dyDescent="0.3">
      <c r="B181" s="45" t="s">
        <v>331</v>
      </c>
      <c r="C181" s="46">
        <v>126</v>
      </c>
    </row>
    <row r="182" spans="2:3" x14ac:dyDescent="0.3">
      <c r="B182" s="45" t="s">
        <v>331</v>
      </c>
      <c r="C182" s="46">
        <v>108</v>
      </c>
    </row>
    <row r="183" spans="2:3" x14ac:dyDescent="0.3">
      <c r="B183" s="45" t="s">
        <v>331</v>
      </c>
      <c r="C183" s="46">
        <v>108</v>
      </c>
    </row>
    <row r="184" spans="2:3" x14ac:dyDescent="0.3">
      <c r="B184" s="45" t="s">
        <v>332</v>
      </c>
      <c r="C184" s="46">
        <v>360</v>
      </c>
    </row>
    <row r="185" spans="2:3" x14ac:dyDescent="0.3">
      <c r="B185" s="45" t="s">
        <v>333</v>
      </c>
      <c r="C185" s="46">
        <v>360</v>
      </c>
    </row>
    <row r="186" spans="2:3" x14ac:dyDescent="0.3">
      <c r="B186" s="45" t="s">
        <v>333</v>
      </c>
      <c r="C186" s="46">
        <v>360</v>
      </c>
    </row>
    <row r="187" spans="2:3" x14ac:dyDescent="0.3">
      <c r="B187" s="45" t="s">
        <v>334</v>
      </c>
      <c r="C187" s="46">
        <v>360</v>
      </c>
    </row>
    <row r="188" spans="2:3" x14ac:dyDescent="0.3">
      <c r="B188" s="45" t="s">
        <v>334</v>
      </c>
      <c r="C188" s="46">
        <v>360</v>
      </c>
    </row>
    <row r="189" spans="2:3" x14ac:dyDescent="0.3">
      <c r="B189" s="45" t="s">
        <v>335</v>
      </c>
      <c r="C189" s="46">
        <v>360</v>
      </c>
    </row>
    <row r="190" spans="2:3" x14ac:dyDescent="0.3">
      <c r="B190" s="47" t="s">
        <v>336</v>
      </c>
      <c r="C190" s="46">
        <v>50</v>
      </c>
    </row>
    <row r="191" spans="2:3" x14ac:dyDescent="0.3">
      <c r="B191" s="45" t="s">
        <v>337</v>
      </c>
      <c r="C191" s="46">
        <v>50</v>
      </c>
    </row>
    <row r="192" spans="2:3" x14ac:dyDescent="0.3">
      <c r="B192" s="45" t="s">
        <v>338</v>
      </c>
      <c r="C192" s="46">
        <v>10</v>
      </c>
    </row>
    <row r="193" spans="2:3" x14ac:dyDescent="0.3">
      <c r="B193" s="47" t="s">
        <v>339</v>
      </c>
      <c r="C193" s="46">
        <v>1000</v>
      </c>
    </row>
    <row r="194" spans="2:3" x14ac:dyDescent="0.3">
      <c r="B194" s="45" t="s">
        <v>340</v>
      </c>
      <c r="C194" s="46">
        <v>1000</v>
      </c>
    </row>
    <row r="195" spans="2:3" x14ac:dyDescent="0.3">
      <c r="B195" s="47" t="s">
        <v>341</v>
      </c>
      <c r="C195" s="46">
        <v>1000</v>
      </c>
    </row>
    <row r="196" spans="2:3" x14ac:dyDescent="0.3">
      <c r="B196" s="47" t="s">
        <v>342</v>
      </c>
      <c r="C196" s="46">
        <v>10</v>
      </c>
    </row>
    <row r="197" spans="2:3" x14ac:dyDescent="0.3">
      <c r="B197" s="45" t="s">
        <v>343</v>
      </c>
      <c r="C197" s="46">
        <f>110-50</f>
        <v>60</v>
      </c>
    </row>
    <row r="198" spans="2:3" x14ac:dyDescent="0.3">
      <c r="B198" s="45" t="s">
        <v>343</v>
      </c>
      <c r="C198" s="46">
        <v>200</v>
      </c>
    </row>
    <row r="199" spans="2:3" x14ac:dyDescent="0.3">
      <c r="B199" s="47" t="s">
        <v>344</v>
      </c>
      <c r="C199" s="46">
        <v>6000</v>
      </c>
    </row>
    <row r="200" spans="2:3" x14ac:dyDescent="0.3">
      <c r="B200" s="47" t="s">
        <v>344</v>
      </c>
      <c r="C200" s="46">
        <v>6000</v>
      </c>
    </row>
    <row r="201" spans="2:3" x14ac:dyDescent="0.3">
      <c r="B201" s="47" t="s">
        <v>344</v>
      </c>
      <c r="C201" s="46">
        <v>8500</v>
      </c>
    </row>
    <row r="202" spans="2:3" x14ac:dyDescent="0.3">
      <c r="B202" s="47" t="s">
        <v>344</v>
      </c>
      <c r="C202" s="46">
        <v>8500</v>
      </c>
    </row>
    <row r="203" spans="2:3" x14ac:dyDescent="0.3">
      <c r="B203" s="47" t="s">
        <v>344</v>
      </c>
      <c r="C203" s="46">
        <v>6000</v>
      </c>
    </row>
    <row r="204" spans="2:3" x14ac:dyDescent="0.3">
      <c r="B204" s="47" t="s">
        <v>344</v>
      </c>
      <c r="C204" s="46">
        <v>1000</v>
      </c>
    </row>
    <row r="205" spans="2:3" x14ac:dyDescent="0.3">
      <c r="B205" s="47" t="s">
        <v>345</v>
      </c>
      <c r="C205" s="46">
        <v>6000</v>
      </c>
    </row>
    <row r="206" spans="2:3" x14ac:dyDescent="0.3">
      <c r="B206" s="47" t="s">
        <v>346</v>
      </c>
      <c r="C206" s="46">
        <v>100</v>
      </c>
    </row>
    <row r="207" spans="2:3" x14ac:dyDescent="0.3">
      <c r="B207" s="45" t="s">
        <v>347</v>
      </c>
      <c r="C207" s="46">
        <v>100</v>
      </c>
    </row>
    <row r="208" spans="2:3" x14ac:dyDescent="0.3">
      <c r="B208" s="47" t="s">
        <v>348</v>
      </c>
      <c r="C208" s="46">
        <v>100</v>
      </c>
    </row>
    <row r="209" spans="2:3" x14ac:dyDescent="0.3">
      <c r="B209" s="45" t="s">
        <v>349</v>
      </c>
      <c r="C209" s="46">
        <v>100</v>
      </c>
    </row>
    <row r="210" spans="2:3" x14ac:dyDescent="0.3">
      <c r="B210" s="47" t="s">
        <v>350</v>
      </c>
      <c r="C210" s="46">
        <v>100</v>
      </c>
    </row>
    <row r="211" spans="2:3" x14ac:dyDescent="0.3">
      <c r="B211" s="45" t="s">
        <v>351</v>
      </c>
      <c r="C211" s="46">
        <v>50</v>
      </c>
    </row>
    <row r="212" spans="2:3" x14ac:dyDescent="0.3">
      <c r="B212" s="47" t="s">
        <v>352</v>
      </c>
      <c r="C212" s="46">
        <v>50</v>
      </c>
    </row>
    <row r="213" spans="2:3" x14ac:dyDescent="0.3">
      <c r="B213" s="47" t="s">
        <v>353</v>
      </c>
      <c r="C213" s="46">
        <v>18000</v>
      </c>
    </row>
    <row r="214" spans="2:3" x14ac:dyDescent="0.3">
      <c r="B214" s="45" t="s">
        <v>354</v>
      </c>
      <c r="C214" s="46">
        <v>100</v>
      </c>
    </row>
    <row r="215" spans="2:3" x14ac:dyDescent="0.3">
      <c r="B215" s="45" t="s">
        <v>354</v>
      </c>
      <c r="C215" s="46">
        <v>100</v>
      </c>
    </row>
    <row r="216" spans="2:3" x14ac:dyDescent="0.3">
      <c r="B216" s="45" t="s">
        <v>355</v>
      </c>
      <c r="C216" s="46">
        <v>100</v>
      </c>
    </row>
    <row r="217" spans="2:3" x14ac:dyDescent="0.3">
      <c r="B217" s="45" t="s">
        <v>355</v>
      </c>
      <c r="C217" s="46">
        <v>50</v>
      </c>
    </row>
    <row r="218" spans="2:3" x14ac:dyDescent="0.3">
      <c r="B218" s="45" t="s">
        <v>356</v>
      </c>
      <c r="C218" s="46">
        <v>100</v>
      </c>
    </row>
    <row r="219" spans="2:3" x14ac:dyDescent="0.3">
      <c r="B219" s="45" t="s">
        <v>356</v>
      </c>
      <c r="C219" s="46">
        <v>100</v>
      </c>
    </row>
    <row r="220" spans="2:3" x14ac:dyDescent="0.3">
      <c r="B220" s="45" t="s">
        <v>357</v>
      </c>
      <c r="C220" s="46">
        <v>120</v>
      </c>
    </row>
    <row r="221" spans="2:3" x14ac:dyDescent="0.3">
      <c r="B221" s="45" t="s">
        <v>357</v>
      </c>
      <c r="C221" s="46">
        <v>100</v>
      </c>
    </row>
    <row r="222" spans="2:3" x14ac:dyDescent="0.3">
      <c r="B222" s="45" t="s">
        <v>358</v>
      </c>
      <c r="C222" s="46">
        <v>100</v>
      </c>
    </row>
    <row r="223" spans="2:3" x14ac:dyDescent="0.3">
      <c r="B223" s="45" t="s">
        <v>359</v>
      </c>
      <c r="C223" s="46">
        <v>100</v>
      </c>
    </row>
    <row r="224" spans="2:3" x14ac:dyDescent="0.3">
      <c r="B224" s="45" t="s">
        <v>360</v>
      </c>
      <c r="C224" s="46">
        <v>50</v>
      </c>
    </row>
    <row r="225" spans="2:3" x14ac:dyDescent="0.3">
      <c r="B225" s="45" t="s">
        <v>361</v>
      </c>
      <c r="C225" s="46">
        <v>50</v>
      </c>
    </row>
    <row r="226" spans="2:3" x14ac:dyDescent="0.3">
      <c r="B226" s="45" t="s">
        <v>361</v>
      </c>
      <c r="C226" s="46">
        <v>50</v>
      </c>
    </row>
    <row r="227" spans="2:3" x14ac:dyDescent="0.3">
      <c r="B227" s="45" t="s">
        <v>361</v>
      </c>
      <c r="C227" s="46">
        <v>50</v>
      </c>
    </row>
    <row r="228" spans="2:3" x14ac:dyDescent="0.3">
      <c r="B228" s="45" t="s">
        <v>361</v>
      </c>
      <c r="C228" s="46">
        <v>50</v>
      </c>
    </row>
    <row r="229" spans="2:3" x14ac:dyDescent="0.3">
      <c r="B229" s="47" t="s">
        <v>362</v>
      </c>
      <c r="C229" s="46">
        <v>12</v>
      </c>
    </row>
    <row r="230" spans="2:3" x14ac:dyDescent="0.3">
      <c r="B230" s="47" t="s">
        <v>363</v>
      </c>
      <c r="C230" s="46">
        <v>25</v>
      </c>
    </row>
    <row r="231" spans="2:3" x14ac:dyDescent="0.3">
      <c r="B231" s="47" t="s">
        <v>363</v>
      </c>
      <c r="C231" s="46">
        <v>25</v>
      </c>
    </row>
    <row r="232" spans="2:3" x14ac:dyDescent="0.3">
      <c r="B232" s="45" t="s">
        <v>364</v>
      </c>
      <c r="C232" s="46">
        <v>2040</v>
      </c>
    </row>
    <row r="233" spans="2:3" x14ac:dyDescent="0.3">
      <c r="B233" s="45" t="s">
        <v>365</v>
      </c>
      <c r="C233" s="46">
        <v>4020</v>
      </c>
    </row>
    <row r="234" spans="2:3" x14ac:dyDescent="0.3">
      <c r="B234" s="45" t="s">
        <v>365</v>
      </c>
      <c r="C234" s="46">
        <v>2040</v>
      </c>
    </row>
    <row r="235" spans="2:3" x14ac:dyDescent="0.3">
      <c r="B235" s="45" t="s">
        <v>365</v>
      </c>
      <c r="C235" s="46">
        <v>1980</v>
      </c>
    </row>
    <row r="236" spans="2:3" x14ac:dyDescent="0.3">
      <c r="B236" s="45" t="s">
        <v>366</v>
      </c>
      <c r="C236" s="46">
        <v>1000</v>
      </c>
    </row>
    <row r="237" spans="2:3" x14ac:dyDescent="0.3">
      <c r="B237" s="45" t="s">
        <v>367</v>
      </c>
      <c r="C237" s="46">
        <v>1000</v>
      </c>
    </row>
    <row r="238" spans="2:3" x14ac:dyDescent="0.3">
      <c r="B238" s="45" t="s">
        <v>367</v>
      </c>
      <c r="C238" s="46">
        <v>1000</v>
      </c>
    </row>
    <row r="239" spans="2:3" x14ac:dyDescent="0.3">
      <c r="B239" s="45" t="s">
        <v>367</v>
      </c>
      <c r="C239" s="46">
        <v>1000</v>
      </c>
    </row>
    <row r="240" spans="2:3" x14ac:dyDescent="0.3">
      <c r="B240" s="45" t="s">
        <v>367</v>
      </c>
      <c r="C240" s="46">
        <v>1000</v>
      </c>
    </row>
    <row r="241" spans="2:3" x14ac:dyDescent="0.3">
      <c r="B241" s="47" t="s">
        <v>368</v>
      </c>
      <c r="C241" s="46">
        <v>2000</v>
      </c>
    </row>
    <row r="242" spans="2:3" x14ac:dyDescent="0.3">
      <c r="B242" s="47" t="s">
        <v>368</v>
      </c>
      <c r="C242" s="46">
        <v>2000</v>
      </c>
    </row>
    <row r="243" spans="2:3" x14ac:dyDescent="0.3">
      <c r="B243" s="45" t="s">
        <v>369</v>
      </c>
      <c r="C243" s="46">
        <v>3000</v>
      </c>
    </row>
    <row r="244" spans="2:3" x14ac:dyDescent="0.3">
      <c r="B244" s="45" t="s">
        <v>369</v>
      </c>
      <c r="C244" s="46">
        <v>100</v>
      </c>
    </row>
    <row r="245" spans="2:3" x14ac:dyDescent="0.3">
      <c r="B245" s="45" t="s">
        <v>370</v>
      </c>
      <c r="C245" s="46">
        <v>200</v>
      </c>
    </row>
    <row r="246" spans="2:3" x14ac:dyDescent="0.3">
      <c r="B246" s="45" t="s">
        <v>371</v>
      </c>
      <c r="C246" s="46">
        <v>125</v>
      </c>
    </row>
    <row r="247" spans="2:3" x14ac:dyDescent="0.3">
      <c r="B247" s="45" t="s">
        <v>371</v>
      </c>
      <c r="C247" s="46">
        <v>125</v>
      </c>
    </row>
    <row r="248" spans="2:3" x14ac:dyDescent="0.3">
      <c r="B248" s="45" t="s">
        <v>371</v>
      </c>
      <c r="C248" s="46">
        <v>125</v>
      </c>
    </row>
    <row r="249" spans="2:3" x14ac:dyDescent="0.3">
      <c r="B249" s="45" t="s">
        <v>371</v>
      </c>
      <c r="C249" s="46">
        <v>120</v>
      </c>
    </row>
    <row r="250" spans="2:3" x14ac:dyDescent="0.3">
      <c r="B250" s="45" t="s">
        <v>371</v>
      </c>
      <c r="C250" s="46">
        <v>120</v>
      </c>
    </row>
    <row r="251" spans="2:3" x14ac:dyDescent="0.3">
      <c r="B251" s="45" t="s">
        <v>371</v>
      </c>
      <c r="C251" s="46">
        <v>10</v>
      </c>
    </row>
    <row r="252" spans="2:3" x14ac:dyDescent="0.3">
      <c r="B252" s="45" t="s">
        <v>371</v>
      </c>
      <c r="C252" s="46">
        <v>9</v>
      </c>
    </row>
    <row r="253" spans="2:3" x14ac:dyDescent="0.3">
      <c r="B253" s="45" t="s">
        <v>372</v>
      </c>
      <c r="C253" s="46">
        <v>90</v>
      </c>
    </row>
    <row r="254" spans="2:3" x14ac:dyDescent="0.3">
      <c r="B254" s="47" t="s">
        <v>373</v>
      </c>
      <c r="C254" s="46">
        <v>80</v>
      </c>
    </row>
    <row r="255" spans="2:3" x14ac:dyDescent="0.3">
      <c r="B255" s="47" t="s">
        <v>374</v>
      </c>
      <c r="C255" s="46">
        <v>100</v>
      </c>
    </row>
    <row r="256" spans="2:3" x14ac:dyDescent="0.3">
      <c r="B256" s="45" t="s">
        <v>375</v>
      </c>
      <c r="C256" s="46">
        <v>100</v>
      </c>
    </row>
    <row r="257" spans="2:3" x14ac:dyDescent="0.3">
      <c r="B257" s="47" t="s">
        <v>376</v>
      </c>
      <c r="C257" s="46">
        <v>50</v>
      </c>
    </row>
    <row r="258" spans="2:3" x14ac:dyDescent="0.3">
      <c r="B258" s="45" t="s">
        <v>377</v>
      </c>
      <c r="C258" s="46">
        <v>2000</v>
      </c>
    </row>
    <row r="259" spans="2:3" x14ac:dyDescent="0.3">
      <c r="B259" s="45" t="s">
        <v>378</v>
      </c>
      <c r="C259" s="46">
        <v>50</v>
      </c>
    </row>
    <row r="260" spans="2:3" x14ac:dyDescent="0.3">
      <c r="B260" s="45" t="s">
        <v>378</v>
      </c>
      <c r="C260" s="46">
        <v>50</v>
      </c>
    </row>
    <row r="261" spans="2:3" x14ac:dyDescent="0.3">
      <c r="B261" s="45" t="s">
        <v>378</v>
      </c>
      <c r="C261" s="46">
        <v>50</v>
      </c>
    </row>
    <row r="262" spans="2:3" x14ac:dyDescent="0.3">
      <c r="B262" s="45" t="s">
        <v>378</v>
      </c>
      <c r="C262" s="46">
        <v>25</v>
      </c>
    </row>
    <row r="263" spans="2:3" x14ac:dyDescent="0.3">
      <c r="B263" s="45" t="s">
        <v>379</v>
      </c>
      <c r="C263" s="46">
        <v>100</v>
      </c>
    </row>
    <row r="264" spans="2:3" x14ac:dyDescent="0.3">
      <c r="B264" s="45" t="s">
        <v>380</v>
      </c>
      <c r="C264" s="46">
        <v>900</v>
      </c>
    </row>
    <row r="265" spans="2:3" x14ac:dyDescent="0.3">
      <c r="B265" s="45" t="s">
        <v>381</v>
      </c>
      <c r="C265" s="46">
        <v>100</v>
      </c>
    </row>
    <row r="266" spans="2:3" x14ac:dyDescent="0.3">
      <c r="B266" s="47" t="s">
        <v>382</v>
      </c>
      <c r="C266" s="46">
        <v>100</v>
      </c>
    </row>
    <row r="267" spans="2:3" x14ac:dyDescent="0.3">
      <c r="B267" s="47" t="s">
        <v>383</v>
      </c>
      <c r="C267" s="46">
        <v>20</v>
      </c>
    </row>
    <row r="268" spans="2:3" x14ac:dyDescent="0.3">
      <c r="B268" s="47" t="s">
        <v>384</v>
      </c>
      <c r="C268" s="46">
        <v>1000</v>
      </c>
    </row>
    <row r="269" spans="2:3" x14ac:dyDescent="0.3">
      <c r="B269" s="45" t="s">
        <v>385</v>
      </c>
      <c r="C269" s="46">
        <v>1000</v>
      </c>
    </row>
    <row r="270" spans="2:3" x14ac:dyDescent="0.3">
      <c r="B270" s="45" t="s">
        <v>386</v>
      </c>
      <c r="C270" s="46">
        <v>100</v>
      </c>
    </row>
    <row r="271" spans="2:3" x14ac:dyDescent="0.3">
      <c r="B271" s="45" t="s">
        <v>387</v>
      </c>
      <c r="C271" s="46">
        <v>100</v>
      </c>
    </row>
    <row r="272" spans="2:3" x14ac:dyDescent="0.3">
      <c r="B272" s="45" t="s">
        <v>387</v>
      </c>
      <c r="C272" s="46">
        <v>100</v>
      </c>
    </row>
    <row r="273" spans="2:3" x14ac:dyDescent="0.3">
      <c r="B273" s="45" t="s">
        <v>387</v>
      </c>
      <c r="C273" s="46">
        <v>100</v>
      </c>
    </row>
    <row r="274" spans="2:3" x14ac:dyDescent="0.3">
      <c r="B274" s="45" t="s">
        <v>387</v>
      </c>
      <c r="C274" s="46">
        <v>100</v>
      </c>
    </row>
    <row r="275" spans="2:3" x14ac:dyDescent="0.3">
      <c r="B275" s="45" t="s">
        <v>387</v>
      </c>
      <c r="C275" s="46">
        <v>100</v>
      </c>
    </row>
    <row r="276" spans="2:3" x14ac:dyDescent="0.3">
      <c r="B276" s="45" t="s">
        <v>388</v>
      </c>
      <c r="C276" s="46">
        <v>250</v>
      </c>
    </row>
    <row r="277" spans="2:3" x14ac:dyDescent="0.3">
      <c r="B277" s="47" t="s">
        <v>388</v>
      </c>
      <c r="C277" s="46">
        <v>250</v>
      </c>
    </row>
    <row r="278" spans="2:3" x14ac:dyDescent="0.3">
      <c r="B278" s="45" t="s">
        <v>389</v>
      </c>
      <c r="C278" s="46">
        <v>196</v>
      </c>
    </row>
    <row r="279" spans="2:3" x14ac:dyDescent="0.3">
      <c r="B279" s="45" t="s">
        <v>390</v>
      </c>
      <c r="C279" s="46">
        <v>1950</v>
      </c>
    </row>
    <row r="280" spans="2:3" x14ac:dyDescent="0.3">
      <c r="B280" s="45" t="s">
        <v>391</v>
      </c>
      <c r="C280" s="46">
        <v>50</v>
      </c>
    </row>
    <row r="281" spans="2:3" x14ac:dyDescent="0.3">
      <c r="B281" s="47" t="s">
        <v>392</v>
      </c>
      <c r="C281" s="46">
        <v>30</v>
      </c>
    </row>
    <row r="282" spans="2:3" x14ac:dyDescent="0.3">
      <c r="B282" s="47" t="s">
        <v>393</v>
      </c>
      <c r="C282" s="46">
        <v>60</v>
      </c>
    </row>
    <row r="283" spans="2:3" x14ac:dyDescent="0.3">
      <c r="B283" s="47" t="s">
        <v>394</v>
      </c>
      <c r="C283" s="46">
        <v>4050</v>
      </c>
    </row>
    <row r="284" spans="2:3" x14ac:dyDescent="0.3">
      <c r="B284" s="47" t="s">
        <v>395</v>
      </c>
      <c r="C284" s="46">
        <v>60</v>
      </c>
    </row>
    <row r="285" spans="2:3" x14ac:dyDescent="0.3">
      <c r="B285" s="47" t="s">
        <v>396</v>
      </c>
      <c r="C285" s="46">
        <v>60</v>
      </c>
    </row>
    <row r="286" spans="2:3" x14ac:dyDescent="0.3">
      <c r="B286" s="47" t="s">
        <v>397</v>
      </c>
      <c r="C286" s="46">
        <v>28</v>
      </c>
    </row>
    <row r="287" spans="2:3" x14ac:dyDescent="0.3">
      <c r="B287" s="47" t="s">
        <v>398</v>
      </c>
      <c r="C287" s="46">
        <v>150</v>
      </c>
    </row>
    <row r="288" spans="2:3" x14ac:dyDescent="0.3">
      <c r="B288" s="47" t="s">
        <v>393</v>
      </c>
      <c r="C288" s="46">
        <v>60</v>
      </c>
    </row>
    <row r="289" spans="2:3" x14ac:dyDescent="0.3">
      <c r="B289" s="47" t="s">
        <v>399</v>
      </c>
      <c r="C289" s="46">
        <v>60</v>
      </c>
    </row>
    <row r="290" spans="2:3" x14ac:dyDescent="0.3">
      <c r="C290">
        <f>+SUM(C6:C289)</f>
        <v>276342</v>
      </c>
    </row>
  </sheetData>
  <mergeCells count="1">
    <mergeCell ref="B3:C3"/>
  </mergeCells>
  <conditionalFormatting sqref="B5">
    <cfRule type="expression" dxfId="1" priority="1">
      <formula>$B5="VENCIDO"</formula>
    </cfRule>
  </conditionalFormatting>
  <conditionalFormatting sqref="B3:C65 B67:C129 B131:C289">
    <cfRule type="expression" dxfId="0" priority="2">
      <formula>#REF!="VENCIDO"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Bodega escritorio </vt:lpstr>
      <vt:lpstr>Bodegas aseo </vt:lpstr>
      <vt:lpstr>Bodega toner</vt:lpstr>
      <vt:lpstr>Bodega sueros  </vt:lpstr>
      <vt:lpstr>Bodega EPP</vt:lpstr>
      <vt:lpstr>Cenabast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ABASTECIMIENTO 2</dc:creator>
  <cp:lastModifiedBy>Aldo Venegas</cp:lastModifiedBy>
  <dcterms:created xsi:type="dcterms:W3CDTF">2026-01-28T21:03:10Z</dcterms:created>
  <dcterms:modified xsi:type="dcterms:W3CDTF">2026-01-30T17:52:59Z</dcterms:modified>
</cp:coreProperties>
</file>